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837" activeTab="0"/>
  </bookViews>
  <sheets>
    <sheet name="Főösszesítő" sheetId="1" r:id="rId1"/>
    <sheet name="Egyenértékű tétel" sheetId="2" r:id="rId2"/>
    <sheet name="Kiegészítő tételek" sheetId="3" r:id="rId3"/>
    <sheet name="1. Építészet" sheetId="4" r:id="rId4"/>
    <sheet name="2 Gépész" sheetId="5" r:id="rId5"/>
    <sheet name="3. Villamos" sheetId="6" r:id="rId6"/>
    <sheet name="4.Kertészet" sheetId="7" r:id="rId7"/>
    <sheet name="5.Útépítés" sheetId="8" r:id="rId8"/>
    <sheet name="6. Közmű" sheetId="9" r:id="rId9"/>
    <sheet name="7. Rézsűlépcső" sheetId="10" r:id="rId10"/>
  </sheets>
  <externalReferences>
    <externalReference r:id="rId13"/>
  </externalReferences>
  <definedNames>
    <definedName name="szor1">0.9874</definedName>
    <definedName name="szor2">'[1]Főösszesítő'!#REF!</definedName>
  </definedNames>
  <calcPr fullCalcOnLoad="1"/>
</workbook>
</file>

<file path=xl/sharedStrings.xml><?xml version="1.0" encoding="utf-8"?>
<sst xmlns="http://schemas.openxmlformats.org/spreadsheetml/2006/main" count="1265" uniqueCount="628">
  <si>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</si>
  <si>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</si>
  <si>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</si>
  <si>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</si>
  <si>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</si>
  <si>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</si>
  <si>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</si>
  <si>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</si>
  <si>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</si>
  <si>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</si>
  <si>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</si>
  <si>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12-001-1</t>
  </si>
  <si>
    <t>hó</t>
  </si>
  <si>
    <t>A kivitelezés időszakára mobil Wc használati díj - előírányzat-</t>
  </si>
  <si>
    <t>12-004-1.1.1</t>
  </si>
  <si>
    <t>klt</t>
  </si>
  <si>
    <t>A kivitelezés időszakára ideiglenes víz és villany vételezési költsége - előírányzat -</t>
  </si>
  <si>
    <t>Munkanem összesen:</t>
  </si>
  <si>
    <t>15-012-21.1-0023003</t>
  </si>
  <si>
    <t>m2</t>
  </si>
  <si>
    <t>munkapadló magasságig KRAUSE Stabilo homlokzati keretállvány 0,75 m padlószélességgel, 6,00 m munkapadló magasságig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</si>
  <si>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 6,00 m</t>
    </r>
  </si>
  <si>
    <t>21-001-1.2.3</t>
  </si>
  <si>
    <t>db</t>
  </si>
  <si>
    <t>Fa kitermelése tuskóirtással, legallyazással és darabolással, kézi szerszámokkal,</t>
  </si>
  <si>
    <t>21-001-6.2</t>
  </si>
  <si>
    <t>21-002-1.7</t>
  </si>
  <si>
    <t>m3</t>
  </si>
  <si>
    <t>Humuszos termőréteg, termőföld leszedése, terítése gépi erővel, 18%-os terephajlásig, bármilyen talajban, szállítással, 1000,1-1200,0 m között</t>
  </si>
  <si>
    <t>21-003-10.1</t>
  </si>
  <si>
    <t>Kavicságyazat, feltöltés bontása</t>
  </si>
  <si>
    <t>21-004-3.1</t>
  </si>
  <si>
    <t>Humuszterítés 20 cm vastagságig gépi erővel, kiegészítő kézi munkával vízszintes felületen 50 m-ig</t>
  </si>
  <si>
    <t>21-004-5.1.1.1</t>
  </si>
  <si>
    <t>Tükörkészítés új kiselelmes járda és út térburkolat részére</t>
  </si>
  <si>
    <t>21-008-2.2.3</t>
  </si>
  <si>
    <t>Tömörítés bármely tömörítési osztályban gépi erővel, kis felületen, tömörségi fok: 95%                    térburkolat alatt</t>
  </si>
  <si>
    <t>21-008-2.2.3-0000001</t>
  </si>
  <si>
    <t>Tömörítés bármely tömörítési osztályban gépi erővel, kis felületen, tömörségi fok: 95%                    belső</t>
  </si>
  <si>
    <t>21-011-7.2-0120015</t>
  </si>
  <si>
    <t>Feltöltések alap- és lábazati falak közé és alagsori vagy alá nem pincézett földszinti padozatok alá, az anyag szétterítésével, mozgatásával, kézi döngöléssel, osztályozatlan kavicsból Nyers homokos kavics NHK 0/63 Q-TT Nyékládháza</t>
  </si>
  <si>
    <t>21-011-11.3</t>
  </si>
  <si>
    <t>21-011-12</t>
  </si>
  <si>
    <t>Munkahelyi depóniából építési törmelék konténerbe rakása,  kézi erővel, önálló munka esetén elszámolva, konténer szállítás nélkül</t>
  </si>
  <si>
    <t>21-011-13</t>
  </si>
  <si>
    <t>kg</t>
  </si>
  <si>
    <t>Veszélyes hulladék  / azbesztcement hullámpala/ elszállítása hatósági lerekó helyre.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</si>
  <si>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</si>
  <si>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31-000-11.2.1</t>
  </si>
  <si>
    <t>Kültéri lépcsőszerkezetek bontása, vasbetonból, C16/20 betonminőségig</t>
  </si>
  <si>
    <t>31-000-14.2</t>
  </si>
  <si>
    <t>Bontandó raktár épület alatti beton burkolat bontása, feltételezett 15 cm vtg.-ban.</t>
  </si>
  <si>
    <t>31-000-14.2-0000001</t>
  </si>
  <si>
    <t>Épület körüli beton járda bontása, feltételezett 10 cm vtg.-ban.</t>
  </si>
  <si>
    <t>31-000-14.2-0000003</t>
  </si>
  <si>
    <t>Tervezett csónak tároló helyiség alatti és tervezett víz és szennyvíz nyomvonalk alatti aljzatbeton bontása</t>
  </si>
  <si>
    <t>31-021-4.1.1-0240210</t>
  </si>
  <si>
    <t>finomsági modulussal</t>
  </si>
  <si>
    <t>31-021-10.11.1.1-0232110</t>
  </si>
  <si>
    <t>Kültéri lépcső készítése vasbetonból, X0v(H), XC1, XC2, XC3 környezeti osztályú, kissé képlékeny vagy képlékeny konzisztenciájú betonból, helyszíni keveréssel, kézi bedolgozással és vibrátoros tömörítéssel C20/25 - XC1 kissé képlékeny kavicsbeton keverék</t>
  </si>
  <si>
    <t>31-030-11.1.1.1-0121410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</si>
  <si>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C16/20 - X0b(H) kissé</t>
  </si>
  <si>
    <t>31-090-1.1.1</t>
  </si>
  <si>
    <t>Meglévő két kéménypillér, kéménykürtők kitöltése kissé képlékeny soványbetonból</t>
  </si>
  <si>
    <r>
      <t>Vasalt aljzat készítése X0v(H), XC1, XC2, XC3 környezeti osztályú, kissé képlékeny vagy képlékeny konzisztenciájú betonból, kézi erővel, vibrátoros tömörítéssel, 10 cm vastagság C25/30 - XC1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</t>
    </r>
  </si>
  <si>
    <r>
      <t>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</si>
  <si>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6,8 finomsági modulussal</t>
    </r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</si>
  <si>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</si>
  <si>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</si>
  <si>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33-011-1.1.1.2.1.1</t>
  </si>
  <si>
    <t>Csónaktároló helyiségben szigetelést védő km. tégla előtét falazat készítése, 6,5 cm vtg.-ban</t>
  </si>
  <si>
    <t>33-091-1.1.1</t>
  </si>
  <si>
    <t>Teherhordó és kitöltő falazat, égetett agyag-kerámia termékekből, nyílásbefalazás, nyílásszűkítés vagy kisebb falpótlások, 250 mm és ennél vastagabb falban csorbázatvéséssel, nyílásbefalazás, nyílásszűkítés vagy kisebb falpótlások, Ytong P20-05 NF+ GT</t>
  </si>
  <si>
    <t>33-091-11.3.1-1130101</t>
  </si>
  <si>
    <t>Válaszfal, égetett agyag-kerámia termékekből, erősítő pillérrel vagy erősítő pillér nélkül falazva, nyílásbefalazás, nyílásszűkítés vagy kisebb falpótlások, 10 cm vastagsággal, válaszfallapból falazó, cementes mészhabarcsból falazva Válaszfaltégla</t>
  </si>
  <si>
    <t>400x200x100 mm I.o. Hf5-mc, falazó, cementes mészhabarcs</t>
  </si>
  <si>
    <t>35-000-2.2</t>
  </si>
  <si>
    <t>Meglévő hullámpala alatti párnafák bontása</t>
  </si>
  <si>
    <t>35-003-1.5</t>
  </si>
  <si>
    <t>Új tetőfedés alá párnafa készítés</t>
  </si>
  <si>
    <t>35-005-1.2.1-0211022</t>
  </si>
  <si>
    <t>Vízálló, műgyantával stabilizált faforgácslap (OSB) elhelyezése négy oldalt nútolt kivitelben, tetőszerkezet szaruzatára Vízálló faforgácslap (OSB), négyoldalt nútolt, 2500x625x15 mm méretű</t>
  </si>
  <si>
    <t>36-002-4-0411028</t>
  </si>
  <si>
    <t>Vékonyvakolat alapozók felhordása, kézi erővel weber G700 vékonyvakolat alapozó, Kód: G700</t>
  </si>
  <si>
    <t>36-003-1.1.1.3.1-0218026</t>
  </si>
  <si>
    <t>Oldalfalvakolat készítése, kézi felhordással, zsákos kiszerelésű szárazhabarcsból, sima, gipszes mész-gipsz vakolat, 1 cm vastagságban Rigips Rimano 6-30 kézi gipszes vakolat</t>
  </si>
  <si>
    <t>36-005-21.2.2.2-0410829</t>
  </si>
  <si>
    <t>Vékonyvakolatok, színvakolatok felhordása alapozott, előkészített felületre, vödrös kiszerelésű anyagból, vizes bázisú, műgyanta kötőanyagú vékonyvakolat készítése, egy rétegben, 1,5-2,5 mm-es szemcsemérettel weber.pas 15 klasszikus vékonyvakolat,</t>
  </si>
  <si>
    <t>finomszemcsés, Kód: R972, fehér</t>
  </si>
  <si>
    <t>36-051-6.2.1-0191801</t>
  </si>
  <si>
    <t>m</t>
  </si>
  <si>
    <t>Kültéri vakolóprofilok elhelyezése, utólagos (táblás) hőszigetelő rendszerhez (EPS), polisztirol,PVC,alumínium,rozsdam.acél,horg.acél, üvegszövet, 30 - 160 mm hőszigeteléshez, pozitív sarkokra PROTEKTOR kültéri profil pozitív sarkokra utólagos</t>
  </si>
  <si>
    <t>hőszigeteléshez, vékony vakolathoz, polisztirol, Cikkszám: 3707</t>
  </si>
  <si>
    <t>37-000-1.2</t>
  </si>
  <si>
    <t>Meglévő kisméretű téglából falazott kéménypillér bontása tetősík alá.</t>
  </si>
  <si>
    <r>
      <t>m</t>
    </r>
    <r>
      <rPr>
        <vertAlign val="superscript"/>
        <sz val="10"/>
        <color indexed="8"/>
        <rFont val="Times New Roman CE"/>
        <family val="0"/>
      </rPr>
      <t>3</t>
    </r>
  </si>
  <si>
    <t>39-001-1.1.2.2-0120012</t>
  </si>
  <si>
    <t>CW fém vázszerkezetre szerelt válaszfal hőszigeteléssel 7,5 cm vtg Ursa TWF1, csavarfejek és illesztések glettelve (Q2), 2 x 1 rtg. normál, 12,5 mm vtg. gipszkarton borítással, egyszeres, sűrített, (40 vagy 41,7 cm bordatávolság) CW 75-06 mm vtg.</t>
  </si>
  <si>
    <t>tartóvázzal RIGIPS normál építőlemez RB 12,5 mm, ásványi szálas hőszigetelés</t>
  </si>
  <si>
    <t>39-003-1.2.2.1.1-2123001</t>
  </si>
  <si>
    <t>12,5 mm vtg. gipszkarton borítással MASTERPLAST NORGIPS GKB normál gipszkarton lap, 12,5 mm, direkt függesztővel, Cikkszám: 0731-12520000</t>
  </si>
  <si>
    <t>39-005-3.1.1-0120012</t>
  </si>
  <si>
    <t>Falburkolat készítése állítható kengyellel CD 60/27 profillal, 90 cm-es CD bordatávolsággal, bordák között kitöltő szigeteléssel, 1 rétegű gipszkarton borítással, kengyel távolság 3-6 cm között RIGIPS 1 rtg. normál RB 12,5 gipszkarton borítással</t>
  </si>
  <si>
    <t>39-005-4</t>
  </si>
  <si>
    <t>Csónaktároló helyiség nagykapu feletti falszerkezet pótlás acélváz tartószerkezet + két 1,8 cm vtg. Osb faforgácslap burkolat, összes szerkezeti vtg. 25 cm</t>
  </si>
  <si>
    <r>
      <t>Szerelt gipszkarton álmennyezet fém vázszerkezetre (duplasoros), választható függesztéssel, csavarfejek és illesztések alapglettelve (Q2 minőségben),  nem látszó bordázattal, 40 cm bordatávolsággal (CD60/27), 10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összefüggő felület felett, 1 rtg. normál</t>
    </r>
  </si>
  <si>
    <t>41-000-2-0000001</t>
  </si>
  <si>
    <t>Azbesztlemez tető bontása</t>
  </si>
  <si>
    <t>41-000-2-0000002</t>
  </si>
  <si>
    <t>Főbejárat feletti fémszerkezetű előtető +policarbonát fedés bontása</t>
  </si>
  <si>
    <t>41-005-1.2.3.4</t>
  </si>
  <si>
    <t>Bitumenes zsindelyfedés készítése szegezhető aljzatra, (alátétlemez külön tételben elszámolva), üvegfátyol hordozóréteg fúvatott bitumenes fedőbevonatú</t>
  </si>
  <si>
    <t>41-005-19.1.1</t>
  </si>
  <si>
    <t>Bitumenes zsindelyfedésnél alátétlemez elhelyezése szegeszhető aljzatra, 2,5 mm vastagságig</t>
  </si>
  <si>
    <t>42-000-2.1</t>
  </si>
  <si>
    <t>Lapburkolatok bontása, padlóburkolat bármely méretű kőagyag, mozaik vagy tört mozaik (NOVA) lapból</t>
  </si>
  <si>
    <t>42-001-1.2</t>
  </si>
  <si>
    <t>Téglavörös 6 mm vtg km tégla síkburkoló lap elhelyezése homlokzaton, lábazaton</t>
  </si>
  <si>
    <t>42-011-1.1.1.2-0314002</t>
  </si>
  <si>
    <t>Fal-, pillér és oszlopburkolat hordozószerkezetének felületelőkészítése beltérben, tégla, beton és vakolt alapfelületen, kenhető víz- és páraszigetelés felhordása egy rétegben,  hajlaterősítő szalag elhelyezésével MUREXIN KS 1 folyékonyfólia</t>
  </si>
  <si>
    <t>42-011-2.1.1.2-0314002</t>
  </si>
  <si>
    <t>Padlóburkolat hordozószerkezetének felületelőkészítése beltérben, beton alapfelületen kenhető víz- és páraszigetelés felhordása egy rétegben,  hajlaterősítő szalag elhelyezésével MUREXIN KS 1 folyékonyfólia</t>
  </si>
  <si>
    <t>42-011-2.1.1.4.1-0212045</t>
  </si>
  <si>
    <t>Padlóburkolat hordozószerkezetének felületelőkészítése beltérben, beton alapfelületen önterülő felületkiegyenlítés készítése 5 mm átlagos rétegvastagságban LB-Knauf NIVOBOND 3-15/Bond önterülő padlókiegyenlítő, beltéri, 3-15 mm, Cikkszám: 618011</t>
  </si>
  <si>
    <t>42-012-1.1.1.1.1.2-0212003</t>
  </si>
  <si>
    <t xml:space="preserve">Fal- , pillér- és oszlopburkolat készítése beltérben, tégla, beton, vakolt alapfelületen, mázas kerámiával, kötésben vagy hálósan, 3-5 mm vtg. ragasztóba rakva, 1-10 mm fugaszéleséggel, 10x10 - 20x20 cm közötti lapmérettel LB-Knauf GRES/Gres ragasztó, EN </t>
  </si>
  <si>
    <t>12004 szerinti C2T minősítéssel, kül- és beltérbe, fagyálló, padlófűtéshez is, LB-Knauf Colorin flex fugázó, EN 13888 szerinti CG2 minősítéssel, fehér</t>
  </si>
  <si>
    <t>43-000-8</t>
  </si>
  <si>
    <t>Meglévő horganyzott acéllemez attikafal lefedés bontása</t>
  </si>
  <si>
    <t>43-000-8-0000001</t>
  </si>
  <si>
    <t>Meglévő tetőszerkezeti vápa csatorna, horganyzott acéllemez bontása</t>
  </si>
  <si>
    <t>43-000-13.1</t>
  </si>
  <si>
    <t>Acélváz szerkezeten horganyzott trapézlemez falburkolat bontása</t>
  </si>
  <si>
    <t>43-002-11.2</t>
  </si>
  <si>
    <t>Lefolyócső szerelése kör keresztmetszettel, bármilyen kiterített szélességgel, színes műanyagbevonatú horganyzott acéllemezből LINDAB SRÖR-150 körszelvényű lefolyócső horg.acél + műanyagbevonat, fehér színben</t>
  </si>
  <si>
    <t>43-002-42.1.2-0144214</t>
  </si>
  <si>
    <t>Műanyagbevonatos, mint a lefolyó csapadékvíz gyűjtő üst.</t>
  </si>
  <si>
    <t>43-003-4.3.2.3</t>
  </si>
  <si>
    <t>Attikafal lefedés és tetőfedés alá hajlatbádogozás készítése, 45 -60  cm kiterített széleségggel fehér Lindab acéllemzből</t>
  </si>
  <si>
    <t>43-003-7.1.2.2</t>
  </si>
  <si>
    <t>Új tetőszerkezeti vápacsatorna készítése, két oldali lejtés kialakítássa horganyzott acéllemezből.</t>
  </si>
  <si>
    <t>44-000-1.1</t>
  </si>
  <si>
    <t>Fa nyílászáró szerkezetek bontása,</t>
  </si>
  <si>
    <t>44-000-1.1-0000001</t>
  </si>
  <si>
    <t>Fa nyílászáró szerkezetek bontása,külső</t>
  </si>
  <si>
    <t>44-000-2</t>
  </si>
  <si>
    <t>Betonyplap burkolat bontása</t>
  </si>
  <si>
    <t>44-011-1.1.1</t>
  </si>
  <si>
    <t>44-011-1.1.1-0000001</t>
  </si>
  <si>
    <t>44-012-1.1.1.3.1</t>
  </si>
  <si>
    <t>44-012-1.1.1.3.1-0000002</t>
  </si>
  <si>
    <t>44-012-2</t>
  </si>
  <si>
    <t>Műanyag belső ablakpárkány elhelyezése</t>
  </si>
  <si>
    <t>44-012-2-0000001</t>
  </si>
  <si>
    <t>Műanyag külső ablakpárkány elhelyezése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</si>
  <si>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</si>
  <si>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t>45-000-1.1.3</t>
  </si>
  <si>
    <t>45-000-3.2</t>
  </si>
  <si>
    <t>20x20mm acél szögvas, 20x40mm acél zártszelvény tartóváz bontása</t>
  </si>
  <si>
    <t>45-001-1.1.1.1</t>
  </si>
  <si>
    <t>Hörmann ZK nyílászárók elhelyezése, előre kihagyott falnyílásba, utólagos elhelyezéssel, tömítés nélkül, (szerelvényezve, finom beállítással), 75/210NM Konszignációs jel: L1</t>
  </si>
  <si>
    <t>45-001-1.1.1.1-0000001</t>
  </si>
  <si>
    <t>Hörmann ZK beltéri nyílászárók elhelyezése, előre kihagyott falnyílásba, utólagos elhelyezéssel, tömítés nélkül, (szerelvényezve, finom beállítással), 90/210NM Konszignációs jel :L2</t>
  </si>
  <si>
    <t>45-003-13.1.2.1</t>
  </si>
  <si>
    <t>Hőszigetelt  acél szerkezetű, kétszárnyú nagykapu elhelyezése, bordázott homlokazati felülettel, fehér színben 3000/3100NM Konszignációs jel: L1</t>
  </si>
  <si>
    <r>
      <t>Fém nyílászáró szerkezetek bontása, ajtó, ablak, kapu, 2,01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felület felett</t>
    </r>
  </si>
  <si>
    <t>47-000-1.99.1.1.1.2-0218055</t>
  </si>
  <si>
    <t>Belső festéseknél felület előkészítése, részmunkák; felület glettelése zsákos kiszerelésű anyagból (alapozóval, sarokvédelemmel), bármilyen padozatú helyiségben, pórusbeton felületen, 4 mm vastagságban tagolt felületen Rigips Rimat 100 DLP gipszes,</t>
  </si>
  <si>
    <t>anyagában glettelhető vékonyvakolat pórusbetonra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</si>
  <si>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</si>
  <si>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 Héra diszperziós belső falfesték, fehér, EAN: 5995061999118</t>
  </si>
  <si>
    <t>47-021-11.1</t>
  </si>
  <si>
    <t>Telekhatáron meglévő fémszerkezetű nagykapu felületkezelés felújítása, rozsdátlanítás, alap és fedőmázolás</t>
  </si>
  <si>
    <t>48-002-1.1.1.1.1-0099002</t>
  </si>
  <si>
    <t>Talajnedvesség elleni szigetelés; Bitumenes lemez szigetelés aljzatának kellősítése, egy rétegben, vízszintes felületen, oldószeres hideg bitumenmázzal (száraz felületen) VILLAS PORMEX oldószeres bitumenes alapozó</t>
  </si>
  <si>
    <t>48-002-1.3.1.2-0099014</t>
  </si>
  <si>
    <t xml:space="preserve">Talajnedvesség elleni szigetelés; Padlószigetelés, egy rétegben, minimum 4,0 mm vastag elasztomerbitumenes (SBS modifikált) lemezzel,  az aljzathoz foltonként vagy sávokban olvasztásos ragasztással, az átlapolásoknál teljes felületű hegesztéssel fektetve </t>
  </si>
  <si>
    <t>VILLAS E-G 4 F/K Extra, üvegszövet hordozórétegű, 4 mm névleges vastagságú, elasztomerbitumenes (SBS modifikált) lemez</t>
  </si>
  <si>
    <t>48-007-1.2.2-0154415</t>
  </si>
  <si>
    <t>Magastető hő- és hangszigetelése; Szaruzat alatti szigetelés fa vagy fém fedélszék esetén (rögzítés külön tételben), kőzetgyapot hőszigetelő lemezzel KNAUF INSULATION MPN általános kőzetgyapot szigetelőlap, 1000x600 mm, 200 mm vtg</t>
  </si>
  <si>
    <t>48-010-1.1.2.2-0091139</t>
  </si>
  <si>
    <t>Homlokzati hőszigetelés, üvegszövetháló-erősítéssel, mechanikai rögzítéssel, valamint kiegészítő profilokkal egyenes él-képzésű, normál homlokzati EPS hőszigetelő lapokkal, ragasztóporból képzett ragasztóba, tagolt sík, függőleges falon Masterplast</t>
  </si>
  <si>
    <t>48-010-1.3.1.2</t>
  </si>
  <si>
    <t>Homlokzati hőszigetelés, üvegszövetháló-erősítéssel, mechanikai rögzítéssel,  valamint kiegészítő profilokkal egyenes él-képzésű, érdesített XPS hőszigetelő lapokkal, ragasztóporból képzett ragasztóba, tagolt sík, függőleges falon MASTERPLAST Isomaster</t>
  </si>
  <si>
    <t>XPS extrudált polisztirolhab lemez, 1250x600x120 mm,</t>
  </si>
  <si>
    <r>
      <t>Isomaster EPS H-80 hőszigetelő lemez, vastagság: 120 mm, hővezetési ellenállás: R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 3,00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K/W</t>
    </r>
  </si>
  <si>
    <t>50-002-1.1.1.1.1</t>
  </si>
  <si>
    <t>61-003-2.1</t>
  </si>
  <si>
    <t>Külső térburkolatok, járdák alatti 10 cm vtg. CKT beton úalap készítése.</t>
  </si>
  <si>
    <t>62-002-2.3-0610162</t>
  </si>
  <si>
    <t>Süllyesztett szegély vagy futósor készítése, alapárok kiemeléssel, beton alapgerendával, hézagolással, 40 cm hosszú előregyártott beton szegélyelemekből Beton útszegélykő, süllyesztett, 40/20/15 cm, Beled C12/15 - XN(H) földnedves kavicsbeton keverék CEM</t>
  </si>
  <si>
    <t>62-003-6-0120125</t>
  </si>
  <si>
    <t>Térburkolathoz fagyálló, teherhordó alap készítése, 20 cm vastagságban Nyers homokos bányakavics NHK 0/125 Q-T, Délegyháza</t>
  </si>
  <si>
    <t>62-003-31.2</t>
  </si>
  <si>
    <t>Épület körüli járda és térburkolat, út  készítése kiselelmes beton térkőből, 6 cm vtg.-ban, szürke színben, ágyazóhomokba rakva.</t>
  </si>
  <si>
    <r>
      <t>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</si>
  <si>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83-002-2.1.1.1</t>
  </si>
  <si>
    <t>Szellőzőrács elhelyezése átmérő 160-as</t>
  </si>
  <si>
    <t>83-002-2.1.1.1-0000001</t>
  </si>
  <si>
    <t>Szellőzőrács elhelyezése átmérő 120-as</t>
  </si>
  <si>
    <t>83-002-2.1.1.1-0000002</t>
  </si>
  <si>
    <t>Szellőzőrács elhelyezése átmérő 100-as</t>
  </si>
  <si>
    <t>83-002-2.1.1.1-0000003</t>
  </si>
  <si>
    <t>Tetőszellőző elhelyezése átmérő 100-as</t>
  </si>
  <si>
    <t>83-002-2.1.1.1-0000004</t>
  </si>
  <si>
    <t>Tetőszellőző elhelyezése átmérő 120-as</t>
  </si>
  <si>
    <t>91-003-1.2.2.1.2.2</t>
  </si>
  <si>
    <t>Növények szabadföldi telepítése</t>
  </si>
  <si>
    <t>91-003-3.2.1.1.1-0631101</t>
  </si>
  <si>
    <t>Gyepesítés, előkészített talajon magvetéssel, kézzel szórva, vízszintes területen, trágyázás nélkül KITE PÁZSIT fűmagkeverék, 40-50 dkg/10 m2</t>
  </si>
  <si>
    <t>F Ő Ö S S Z E S Í T Ő</t>
  </si>
  <si>
    <t>Megnevezése</t>
  </si>
  <si>
    <t>Összesen</t>
  </si>
  <si>
    <t>1.</t>
  </si>
  <si>
    <t>2.</t>
  </si>
  <si>
    <t>Épületgépészet</t>
  </si>
  <si>
    <t>3.</t>
  </si>
  <si>
    <t>Elektromos munkák</t>
  </si>
  <si>
    <t>ÖSSZESEN:</t>
  </si>
  <si>
    <t>Nettó vállalkozói díj:</t>
  </si>
  <si>
    <t>Áfa (27%):</t>
  </si>
  <si>
    <t>Bruttó:</t>
  </si>
  <si>
    <t>Anyag összesen:</t>
  </si>
  <si>
    <t>Díj összesen:</t>
  </si>
  <si>
    <t>Szolnok, Tiszaliget Hrsz: 9711</t>
  </si>
  <si>
    <t>21-011-9.1.1</t>
  </si>
  <si>
    <t>Villanyszerelés földmunkája; visszatöltéssel, döngöléssel, I-IV. oszt. talajban, kábelárok földmunkája 0,70 m mélységig, 0,40 m szélességig</t>
  </si>
  <si>
    <t>33-063-1.1.2</t>
  </si>
  <si>
    <t>Faláttörés 30x30 cm méretig, téglafalban, 12,01-25 cm falvastagság között</t>
  </si>
  <si>
    <t>33-063-1.1.3</t>
  </si>
  <si>
    <t>Faláttörés 30x30 cm méretig, téglafalban, többlet minden további 1/2 tégla vastagságért</t>
  </si>
  <si>
    <t>33-063-3.2.1</t>
  </si>
  <si>
    <r>
      <t>Horonyvésés, téglafalban, 8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</t>
    </r>
  </si>
  <si>
    <t>33-063-3.2.2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</si>
  <si>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</si>
  <si>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33-063-21.4.1</t>
  </si>
  <si>
    <t>Fészekvésés, dobozok részére téglafalban, 55 - 78 mm átmérő között, 30 mm mélységig</t>
  </si>
  <si>
    <t>33-063-31.1</t>
  </si>
  <si>
    <t>Mérési jelölés, kirajzolás horonyvéséshez</t>
  </si>
  <si>
    <t>33-063-32.1</t>
  </si>
  <si>
    <t>Mérési jelölés, kirajzolás dobozhely részére</t>
  </si>
  <si>
    <t>33-063-32.2</t>
  </si>
  <si>
    <t>Mérési jelölés, kirajzolás fal-, és födémáttörés részére</t>
  </si>
  <si>
    <t>71-000-1.1.1</t>
  </si>
  <si>
    <t>Vezetékek, kábelek és szerelvények bontása; védőcső leszerelése műanyag csőből, falhoronyból</t>
  </si>
  <si>
    <t>71-000-1.5.1</t>
  </si>
  <si>
    <t>Vezetékek, kábelek és szerelvények bontása; vörösréz vagy alumínium vezeték leszerelése védőcsőből kihúzva, 10 mm2-ig</t>
  </si>
  <si>
    <t>71-000-1.6</t>
  </si>
  <si>
    <t>Vezetékek, kábelek és szerelvények bontása; kábelszerű vezeték leszerelése tartószerkezetről</t>
  </si>
  <si>
    <t>71-000-1.8</t>
  </si>
  <si>
    <t>Vezetékek, kábelek és szerelvények bontása; vezetékcsatorna, kábelcsatorna, mellvédcsatorna, padlószegélycsatorna leszerelése</t>
  </si>
  <si>
    <t>71-000-1.9.1</t>
  </si>
  <si>
    <t>Vezetékek, kábelek és szerelvények bontása; süllyesztett tartozékok bontása, fa vagy fémszekrények, 300x300x80 mm méretig</t>
  </si>
  <si>
    <t>71-000-1.10</t>
  </si>
  <si>
    <t>Vezetékek, kábelek és szerelvények bontása; áramköri elosztók, fogyasztásmérő szekrények</t>
  </si>
  <si>
    <t>71-000-1.11</t>
  </si>
  <si>
    <t>Vezetékek, kábelek és szerelvények bontása; kapcsolók, csatlakozó aljzatok, falifoglalatok, csengők, reduktorok, erős- vagy gyengeáramú nyomók, termosztátok, lépcsőházi automaták, jelzők leszerelése</t>
  </si>
  <si>
    <t>71-000-1.13</t>
  </si>
  <si>
    <t>Vezetékek, kábelek és szerelvények bontása; mindennemű fényforrás és lámpatest leszerelése</t>
  </si>
  <si>
    <t>71-000-1.14</t>
  </si>
  <si>
    <t>Vezetékek, kábelek és szerelvények bontása; biztosító, elosztótáblák (tokozott is), jelzőberendezések leszerelése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</si>
  <si>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</si>
  <si>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</si>
  <si>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</si>
  <si>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 védőcső 23 mm, Kód: MU-III 23</t>
  </si>
  <si>
    <t>71-001-1.1.1.1.2-0110129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</si>
  <si>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 védőcső 29 mm, Kód: MU-III 29</t>
  </si>
  <si>
    <t>71-001-1.2.2.1-0110016</t>
  </si>
  <si>
    <t>Merev, simafalú műanyag védőcső elhelyezése, elágazó dobozokkal, falon kívül, előre elkészített tartó szerkezetre szerelve, vastag, simafalú kivitelben, nehéz mechanikai igénybevételre, Névleges méret: 9-16 mm HYDRO-THERM beltéri Mü I. vastagfalú, merev műanyag szürke védőcső 16 mm, Kód: MU-I 16</t>
  </si>
  <si>
    <t>71-001-1.2.2.2-0110021</t>
  </si>
  <si>
    <t>Merev, simafalú műanyag védőcső elhelyezése, elágazó dobozokkal, falon kívül, előre elkészített tartó szerkezetre szerelve, vastag, simafalú kivitelben, nehéz mechanikai igénybevételre, Névleges méret: 21-29 mm HYDRO-THERM beltéri Mü I. vastagfalú, merev műanyag szürke védőcső 21 mm, Kód: MU-I 21</t>
  </si>
  <si>
    <t>71-001-1.2.2.2-0110029</t>
  </si>
  <si>
    <t>Merev, simafalú műanyag védőcső elhelyezése, elágazó dobozokkal, falon kívül, előre elkészített tartó szerkezetre szerelve, vastag, simafalú kivitelben, nehéz mechanikai igénybevételre, Névleges méret: 21-29 mm HYDRO-THERM beltéri Mü I. vastagfalú, merev műanyag szürke védőcső 29 mm, Kód: MU-I 29</t>
  </si>
  <si>
    <t>71-001-5.1.2.1.2-0541112</t>
  </si>
  <si>
    <t>Műanyag kábelvédő cső elhelyezése földárokba, cső kívül bordás vagy sima, belül sima fallal, hajlítható kivitel, tekercsben, DN 100 méretig, DN 50 ACO FRÄNKISCHE Kabuflex R kábelvédő cső nagysűrűségű polietilénből, 50 m-es tekercsben, behúzózsinórral, fekete, DN 50, Ø 50/40, Rend.szám: 562.10.050</t>
  </si>
  <si>
    <t>71-001-11.1.1-0123021</t>
  </si>
  <si>
    <t>Elágazó doboz illetve szerelvénydoboz elhelyezése, süllyesztve, fészekvésés nélkül, Névleges méret: Ø65 mm, 2xØ65 mm KAISER szerelvénydoboz téglafalba, ömlesztett kiszerelés, R: 1055-31</t>
  </si>
  <si>
    <t>71-001-11.2.1-0121202</t>
  </si>
  <si>
    <t>Elágazó doboz illetve szerelvénydoboz elhelyezése, falon kivűl, bármely méretben HYDRO-THERM beltéri sima elágazó doboz, nehéz kivitel, Müdn 100 mm, Kód: 100-N</t>
  </si>
  <si>
    <t>71-001-11.2.1-0121205</t>
  </si>
  <si>
    <t>Elágazó doboz illetve szerelvénydoboz elhelyezése, falon kívül, bármely méretben IP 66 védettségig HYDRO-THERM beltéri komplett elágazó doboz, nehéz kivitel, Müdn 250 mm, Kód: 250-N</t>
  </si>
  <si>
    <t>71-002-1.1-0210002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</si>
  <si>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 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</si>
  <si>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t>71-002-1.2-0213006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</si>
  <si>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H07V-K 450/750V 1x  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</si>
  <si>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t>71-002-21.1-0221521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</si>
  <si>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NYM 300/500V 3x 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</si>
  <si>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t>71-002-21.1-0221522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</si>
  <si>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NYM 300/500V 3x 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</si>
  <si>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t>71-002-21.4-0221570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</si>
  <si>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NYM 300/500V 5x10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</si>
  <si>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t>71-002-41.1.1-0111856</t>
  </si>
  <si>
    <t>Jelátviteli koaxiális kábel elhelyezése védőcsőbe húzva vagy vezetékcsatornába fektetve, alufólia vagy rézszövet árnyékolással, 75 ohm Koaxiális kábel RG 6U trishield (75 Ohm)</t>
  </si>
  <si>
    <t>71-002-44.1-0000003</t>
  </si>
  <si>
    <r>
      <t>Műanyag szigetelésű távközlési vezeték elhelyezése, védőcsőbe húzva, belső terekben, telefonkészülékek bekötésére, keresztmetszet: 2x0,6-4x0,6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Biztonságtechnikai kábel, 6x0.22mm2, alufólia árnyékolással.</t>
    </r>
  </si>
  <si>
    <t>71-002-71.1.2</t>
  </si>
  <si>
    <t>Vezeték összekötése és bekötése készülékbe, kábelsaru nélkül, 3-4 vezetékszál esetén</t>
  </si>
  <si>
    <t>71-002-71.1.3</t>
  </si>
  <si>
    <t>Vezeték összekötése és bekötése készülékbe, kábelsaru nélkül, 5 vezetékszál esetén</t>
  </si>
  <si>
    <t>71-002-75.4.1</t>
  </si>
  <si>
    <r>
      <t>Kábelcsatlakozás kialakítása bekötéssel, sorkapocsra, keresztmetszet: 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</si>
  <si>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t>71-002-77.5</t>
  </si>
  <si>
    <t>Műanyag szigetelésű energiaátviteli és irányítástechnikai kábel védőcsőbe húzása vagy bújtatható kábel-tömbcsatornába fektetése, 2-15 m hosszú csőbe vagy csatornába, tömeghatár: 1,51-2,50 kg/m</t>
  </si>
  <si>
    <t>71-002-84-0417011</t>
  </si>
  <si>
    <t>Kábeljelző szalag elhelyezése Műanyag kábeljelölő szalag, 100x0.2 mm</t>
  </si>
  <si>
    <t>100 m</t>
  </si>
  <si>
    <t>71-003-1.1-0611706</t>
  </si>
  <si>
    <t>Sorozatkapocs tömb elhelyezése kapcsolótáblába, szekrénybe, vagy egyéb alapra, 6 elemes KVGY K2.5P-6 24A polietilén</t>
  </si>
  <si>
    <t>71-003-10.1</t>
  </si>
  <si>
    <r>
      <t>Szigetelt érvéghüvely rögzítése vezetékre, adagoló sajtoló szerszámmal, 0,5 - 6 mm</t>
    </r>
    <r>
      <rPr>
        <vertAlign val="superscript"/>
        <sz val="10"/>
        <color indexed="8"/>
        <rFont val="Times New Roman CE"/>
        <family val="0"/>
      </rPr>
      <t>2</t>
    </r>
  </si>
  <si>
    <t>71-004-6.2-0120416</t>
  </si>
  <si>
    <t>Tartó és egyéb szerkezetek elhelyezése, műanyag bilincs tartóra vagy faliékbe Mű.I. 16 mm csőbilincs</t>
  </si>
  <si>
    <t>71-004-6.2-0120421</t>
  </si>
  <si>
    <t>Tartó és egyéb szerkezetek elhelyezése, műanyag bilincs tartóra vagy faliékbe Mű.I. 21 mm csőbilincs</t>
  </si>
  <si>
    <t>71-004-6.2-0120429</t>
  </si>
  <si>
    <t>Tartó és egyéb szerkezetek elhelyezése, műanyag bilincs tartóra vagy faliékbe Mű.I. 29 mm csőbilincs</t>
  </si>
  <si>
    <t>71-004-6.3-0190006</t>
  </si>
  <si>
    <t>Tartó és egyéb szerkezetek elhelyezése, faliék F-6 2793 műanyag faliék</t>
  </si>
  <si>
    <t>71-004-6.3-0190008</t>
  </si>
  <si>
    <t>Tartó és egyéb szerkezetek elhelyezése, faliék F-8 2794 műanyag faliék</t>
  </si>
  <si>
    <t>71-005-2.53.2-0230002</t>
  </si>
  <si>
    <t>Összeépíthető világítási  és telekommunikációs szerelvények elemei; Kapcsoló/nyomó/csatlakozó betét elhelyezése fedéllel (keret nélkül), kétpólusú LEGRAND Cariva kétpólusú kapcsoló keret nélkül fehér R: 773602</t>
  </si>
  <si>
    <t>71-005-2.53.4-0230004</t>
  </si>
  <si>
    <t>Összeépíthető világítási  és telekommunikációs szerelvények elemei; Kapcsoló/nyomó/csatlakozó betét elhelyezése fedéllel (keret nélkül), kétáramkörös (csillár) LEGRAND Cariva csillárkapcsoló keret nélkül fehér R: 773605</t>
  </si>
  <si>
    <t>71-005-2.53.7-0230015</t>
  </si>
  <si>
    <t>Összeépíthető világítási  és telekommunikációs szerelvények elemei; Kapcsoló/nyomó/csatlakozó betét elhelyezése fedéllel (keret nélkül), konnektor LEGRAND Cariva 2P+F csatlakozóaljzat gyermekvédelemmel fehér R: 773621</t>
  </si>
  <si>
    <t>71-005-2.53.7-0562893</t>
  </si>
  <si>
    <t>Összeépíthető világítási  és telekommunikációs szerelvények elemei; Kapcsoló/nyomó/csatlakozó betét elhelyezése fedéllel (keret nélkül), konnektor LEGRAND Valena IP44 2P+F csatlakozóaljzat csapófedéllel, fehér R: 774220</t>
  </si>
  <si>
    <t>71-005-2.53.8-0230022</t>
  </si>
  <si>
    <t>Összeépíthető világítási  és telekommunikációs szerelvények elemei; Kapcsoló/nyomó/csatlakozó betét elhelyezése fedéllel (keret nélkül), telefon, TV, PC, audio LEGRAND Cariva TV-RD aljzat végz 1,5 dB keret nélkül fehér R: 773632</t>
  </si>
  <si>
    <t>71-005-2.53.8-0230032</t>
  </si>
  <si>
    <t>Összeépíthető világítási  és telekommunikációs szerelvények elemei; Kapcsoló/nyomó/csatlakozó betét elhelyezése fedéllel (keret nélkül), telefon, TV, PC, audio LEGRAND Cariva LCS2 2xRJ45 Cat6 UTP keret nélkül fehér R: 773642</t>
  </si>
  <si>
    <t>71-005-2.98.1.1-0230039</t>
  </si>
  <si>
    <t>Összeépíthető világítási  és telekommunikációs szerelvények elemei; Keret elhelyezése, (105) egyes keret, vízszintes LEGRAND Cariva egyes keret, fehér</t>
  </si>
  <si>
    <t>71-005-2.98.3.1-0230036</t>
  </si>
  <si>
    <t>Összeépíthető világítási  és telekommunikációs szerelvények elemei; Keret elhelyezése, (105) hármas keret, vízszintes LEGRAND Cariva hármas keret vízszintes fehér R: 773653</t>
  </si>
  <si>
    <t>71-005-2.98.4.1-0230037</t>
  </si>
  <si>
    <t>Összeépíthető világítási  és telekommunikációs szerelvények elemei; Keret elhelyezése, (105) négyes keret, vízszintes LEGRAND Cariva négyes keret vízszintes fehér R: 773654</t>
  </si>
  <si>
    <t>71-007-11.2.1.3-0313631</t>
  </si>
  <si>
    <t>Egyéb kézi működtetésű terheléskapcsoló elhelyezése, műanyag tokozással, 63 A-ig, 3 pólusú GANZ KK KKM0-20-6002 3 pólusú, 0-1 állású be-ki kapcsoló</t>
  </si>
  <si>
    <t>71-013-3.1.1-0310306</t>
  </si>
  <si>
    <r>
      <t>Földelő- és/vagy védővezető szerelése, előre elkészített tartószerkezetre, sodronyból vagy köracélból, 300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(átmérő: 20 mm-ig) OBO horganyzott köracél, 10 mm, RD 10, R.sz.: 5021103</t>
    </r>
  </si>
  <si>
    <t>71-013-5.5.1-0523203</t>
  </si>
  <si>
    <t>Villám- és érintésvédelmi hálózat tartozékainak szerelése, földelő rúd vagy cső, 4 m hosszúságig Rúdföldelő 25 mm köracélból 3 méter hosszú</t>
  </si>
  <si>
    <t>71-013-7.3</t>
  </si>
  <si>
    <t>Érintésvédelmi hálózat tartozékainak szerelése, épületgépészeti csőhálózat földelő kötése</t>
  </si>
  <si>
    <t>71-013-7.4</t>
  </si>
  <si>
    <t>Érintésvédelmi hálózat tartozékainak szerelése, nagykiterjedésű fémtárgy földelő kötése</t>
  </si>
  <si>
    <t>71-013-9</t>
  </si>
  <si>
    <t>Villám és érintésvédelmi mérés és jegyzőkönyv készítése</t>
  </si>
  <si>
    <t>mp*</t>
  </si>
  <si>
    <t>71-051-3.1-0170121</t>
  </si>
  <si>
    <t>Közepes és nagy áttörések tűzgátló lezárása kábeltálcás átvezetés esetén, tűzvédelmi bevonat felhordása beton-, porózusbeton-, tégla és gipszkarton falon min. 17,5 cm-es befalazási vastagságban, 6 mm vtg. kőzetgyapot elhelyezéssel, falátvezetés: 0,05 m2, Th=90 perc HILTI CP 671 C tűzvédelmi bevonat CP 671 F tűzvédelmi tömítőanyaggal</t>
  </si>
  <si>
    <t>71-009-7.2-0000001</t>
  </si>
  <si>
    <t>"E-1" jelű elosztó berendezés, kompletten összeállítva, felszerelve, bekötve, beüzemelve, műszeres érintésvédelmi méréssel, feliratozással, terv szerint.</t>
  </si>
  <si>
    <t>71-010-2.1.9-0000001</t>
  </si>
  <si>
    <t>Lámpatest elhelyezése, bekötése, fényforrás elhelyezése, lámpatest jegyzék szerinti műszaki tartalommal. Terven "L1" jelű lámpatest.</t>
  </si>
  <si>
    <t>71-010-2.1.9-0000002</t>
  </si>
  <si>
    <t>Lámpatest elhelyezése, bekötése, fényforrás elhelyezése, lámpatest jegyzék szerinti műszaki tartalommal. Terven "L2" jelű lámpatest.</t>
  </si>
  <si>
    <t>71-010-2.1.9-0000003</t>
  </si>
  <si>
    <t>Lámpatest elhelyezése, bekötése, fényforrás elhelyezése, lámpatest jegyzék szerinti műszaki tartalommal. Terven "L3" jelű lámpatest.</t>
  </si>
  <si>
    <t>71-010-2.1.9-0000004</t>
  </si>
  <si>
    <t>Lámpatest elhelyezése, bekötése, fényforrás elhelyezése, lámpatest jegyzék szerinti műszaki tartalommal. Terven "L4" jelű lámpatest.</t>
  </si>
  <si>
    <t>71-101-1.1-0000002</t>
  </si>
  <si>
    <t>Kültéri mozgásérzékelő, falra szerelhető, 0-180fok, 230V, min.1000W, alkonykapcsoval egybeépítve, IP44. SCHRACK, MDE 200, 1000W, R:ESS000003, IP54 Terven "M-180" jelű érzékelő.</t>
  </si>
  <si>
    <t>71-225-1.1-0000001</t>
  </si>
  <si>
    <t>Vagyonvédelmi rendszer kiépítése, bekötése, programozása, beüzemelése, kompletten. - PARADOX riasztó központ (max.16 zónáig bővíthető), akkumlátorral, fémházban. - 8 db passzív infra fali mozgásérzékelő - 1 db kezelőegység - 1db kültéri sziréna, akkumulátorral - egyéb szerelési anyagok</t>
  </si>
  <si>
    <t>71-230-1.1-0000001</t>
  </si>
  <si>
    <t>Beépített villamos rendszerek, berendezések dokumentálása, üzemeltetési és karbantartási ismertetése, megvalósulási dokumentáció.</t>
  </si>
  <si>
    <t>klt.</t>
  </si>
  <si>
    <t>72-041-1.1.1.1.1-0110115</t>
  </si>
  <si>
    <t>Strukturált adatátviteli kábel elhelyezése tömör rézvezetővel, védőcsőbe húzva, kábeltálcára vagy kábelcsatornába fektetve, falikábel, 100 MHz frekvenciatartomány Cat.5E U/UTP PannonCom-Kábel Fibrain U/UTP falikábel cat.5e, 200MHz, LSOH, zöld, 305 m, Csz: XE100.105</t>
  </si>
  <si>
    <t>72-041-152.1</t>
  </si>
  <si>
    <t>Diagnosztikai vizsgálat végpontokra számolva, vizsgálat műszerrel, vizsgálat eredményéről jegyzőkönyv készítés, rézkábel esetén</t>
  </si>
  <si>
    <t>21-003-7.1.2.1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</si>
  <si>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között, 5,5 m mélységig</t>
    </r>
  </si>
  <si>
    <t>21-003-8.2.2.2.1.3</t>
  </si>
  <si>
    <t>Földkiemelés víz alól</t>
  </si>
  <si>
    <t>21-004-4.2.2-0120015</t>
  </si>
  <si>
    <t>Talajjavító réteg készítése vonalas létesítményeknél, 3,00 m szélesség felett, osztályozatlan kavicsból Nyers homokos kavics, NHK 0/63 Q-TT, Nyékládháza</t>
  </si>
  <si>
    <t>21-008-2.1.1</t>
  </si>
  <si>
    <t>Tömörítés bármely tömörítési osztályban gépi erővel, nagy felületen, tömörségi fok: 85%</t>
  </si>
  <si>
    <t>21-011-1.2.1</t>
  </si>
  <si>
    <t>Kiemelt föld felrakása szállítóeszközre, elszállítása 5 km távolságon belülre lerakással lerakó helyre</t>
  </si>
  <si>
    <t>23-003-2-0242210</t>
  </si>
  <si>
    <t>23-003-11.2-0112210</t>
  </si>
  <si>
    <t>Szerelőbeton készítése, 10 cm vastagságig C8/10-X0b(H)-16-F2 min. betonból</t>
  </si>
  <si>
    <t>31-001-2-0452004</t>
  </si>
  <si>
    <t>Hegesztett betonacél háló szerelése tartószerkezetbe FERALPI 8K1515 építési síkháló; 5,00 x 2,15 m; 150 x 150 mm osztással Ø 8,00 / 8,00 BHB55.50</t>
  </si>
  <si>
    <t>t</t>
  </si>
  <si>
    <t>54-001-2.1.2.1-0131601</t>
  </si>
  <si>
    <t>Acélcső szerelése , hegesztett kötésekkel, földárokban DN 150 méter felett DN200 Acélcső MSZ 29/86 A 37X 193,7x 10,0mm</t>
  </si>
  <si>
    <t>66-071-7.3-0235631</t>
  </si>
  <si>
    <t>Pillér és partvédelem ( kőszórás, kőmatrac, Gabion) RENO matrac beépítése munkagödörbe 30 cm vastagságban</t>
  </si>
  <si>
    <t>66-071-7.3-0235639</t>
  </si>
  <si>
    <t>Pillér és partvédelem ( kőszórás, kőmatrac, Gabion) RENO matrac beépítése búvármunkával 30 cm vastagságban</t>
  </si>
  <si>
    <t>4.</t>
  </si>
  <si>
    <t>71 Elektromosenergia-ellátás, villanyszerelés</t>
  </si>
  <si>
    <t>71-771-011-003-05-10201</t>
  </si>
  <si>
    <t>Stiebel Eltron CNS 50 SE típusú fali elektromos konvektor 0,5 kW/1N/230V</t>
  </si>
  <si>
    <t xml:space="preserve">db     </t>
  </si>
  <si>
    <t>71-771-011-006-05-10201</t>
  </si>
  <si>
    <t>Stiebel Eltron CNS 100 ES típusú fali elektromos konvektor 1,0 kW/1/N/230V</t>
  </si>
  <si>
    <t>71-771-011-007-05-10201</t>
  </si>
  <si>
    <t>Stiebel Eltron CNS 150 SE típusú fali elektromos konvektor 1,5 kW/1N/230V</t>
  </si>
  <si>
    <t>71-771-011-008-05-10201</t>
  </si>
  <si>
    <t>Stiebel Eltron CNS 200 SE típusú fali elektromos radiátor 2,0 kW/1N/230V</t>
  </si>
  <si>
    <t>71-771-011-009-05-10201</t>
  </si>
  <si>
    <t>Stiebel Eltron CNS 250 SE típusú fali elektromos radiátor 2,5 kW/1N/230V</t>
  </si>
  <si>
    <t>81 Épületgépészeti csővezeték szerelése</t>
  </si>
  <si>
    <t>81-000-1.1.1</t>
  </si>
  <si>
    <t>Csővezetékek bontása, horganyzott vagy fekete acélcsövek tartószerkezetről, vagy padlócsatornából lángvágással, deponálással, DN 50 méretig</t>
  </si>
  <si>
    <t xml:space="preserve">m      </t>
  </si>
  <si>
    <t>82 Épületgépészeti szerelvények és berendezések szerelése</t>
  </si>
  <si>
    <t>82-000-1.2.1</t>
  </si>
  <si>
    <t>Szerelvények leszerelése, menetes szerelvények, DN 50 méretig</t>
  </si>
  <si>
    <t>82-000-1.3.1</t>
  </si>
  <si>
    <t>Szerelvények leszerelése, kazánházi szerelvények osztók vagy gyűjtők, idomacél tartószerkezettel</t>
  </si>
  <si>
    <t>82-000-1.3.5</t>
  </si>
  <si>
    <t>Szerelvények leszerelése, kazánházi szerelvények légedények, keverőedények</t>
  </si>
  <si>
    <t>82-000-1.3.6</t>
  </si>
  <si>
    <t>Szerelvények leszerelése, kazánházi szerelvények füstcsövek, cső és idomacél állványok</t>
  </si>
  <si>
    <t>82-000-4.2.1.1</t>
  </si>
  <si>
    <t>Gáz- és fűtésszerelési berendezési tárgyak leszerelése, fűtésszerelési berendezési tárgyak kazánok 60 kW-ig</t>
  </si>
  <si>
    <t>82-000-4.2.2.3</t>
  </si>
  <si>
    <t>Gáz- és fűtésszerelési berendezési tárgyak leszerelése, fűtésszerelési berendezési tárgyak melegvíztárolók, 501-1000 liter között</t>
  </si>
  <si>
    <t>82-000-4.2.3.1</t>
  </si>
  <si>
    <t>Gáz- és fűtésszerelési berendezési tárgyak leszerelése, fűtésszerelési berendezési tárgyak zárt tágulási vagy táptartály 4-50 liter között</t>
  </si>
  <si>
    <t>82-000-4.2.6</t>
  </si>
  <si>
    <t>Gáz- és fűtésszerelési berendezési tárgyak leszerelése, fűtésszerelési berendezési tárgyak lapradiátorok</t>
  </si>
  <si>
    <t>82-000-4.2.8</t>
  </si>
  <si>
    <t>Gáz- és fűtésszerelési berendezési tárgyak leszerelése, fűtésszerelési berendezési tárgyak szaniter szivattyúk víz-fűtés</t>
  </si>
  <si>
    <t>82-000-4.11.1.2</t>
  </si>
  <si>
    <t>Gáz- és fűtésszerelési berendezési tárgyak leszerelése, fűtésszerelési berendezési tárgyak acéllemez radiátor, 11 - 20 tag között</t>
  </si>
  <si>
    <t>83 Szellőztetőberendezések</t>
  </si>
  <si>
    <t>83-006-6-0152102</t>
  </si>
  <si>
    <t>Különböző típusú kisventilátor elhelyezése HELIOS M1-100 N/C MiniVent kisventilátor Ütemadó relés, ~1, 230 V, 9/5 W, NÁ 100, Cikksz.:6172</t>
  </si>
  <si>
    <t>83-006-6-0152106</t>
  </si>
  <si>
    <t>Különböző típusú kisventilátor elhelyezése HELIOS M1-120 N/C MiniVent kisventilátor Ütemadó relés, ~1, 230 V, 13/10 W, NÁ 120, Cikksz.:6361</t>
  </si>
  <si>
    <t>83-006-7.3.1-0143518</t>
  </si>
  <si>
    <t>Ventilátor kiegészítő elemek elhelyezése, csőventilátorhoz, kisventilátorokhoz, központi szellőztető rendszerekhez, járókerék-átmérő: 200 mm-ig HELIOS WES 120 Fali átvezető idom M1/120-hoz, NÁ 120, Cikksz.:0486</t>
  </si>
  <si>
    <t>83-006-7.3.1-0143523</t>
  </si>
  <si>
    <t>Ventilátor kiegészítő elemek elhelyezése, csőventilátorhoz, kisventilátorokhoz, központi szellőztető rendszerekhez, járókerék-átmérő: 200 mm-ig HELIOS TWH 100 Fali átvezető M1/100-hoz, NÁ 100, Cikksz.:6352</t>
  </si>
  <si>
    <t>83-006-7.3.1-0143524</t>
  </si>
  <si>
    <t>Ventilátor kiegészítő elemek elhelyezése, csőventilátorhoz, kisventilátorokhoz, központi szellőztető rendszerekhez, járókerék-átmérő: 200 mm-ig HELIOS TWH 120 Fali átvezető M1/120-hoz, NÁ 120, Cikksz.:6353</t>
  </si>
  <si>
    <t>83-111-001-010-01-11004</t>
  </si>
  <si>
    <t>Spirálkorcolt könnyű, merev lemezcsővezeték, horganyzott acélszalagból, külön tételben kiírt tartószerkezetre szerelve, PANOL SPIKO típusú, borda nélkül, lemezvastagság: 0,70 mm NA 100</t>
  </si>
  <si>
    <t>83-111-002-012-01-11004</t>
  </si>
  <si>
    <t>Spirálkorcolt könnyű, merev lemezcsővezeték, horganyzott acélszalagból, külön tételben kiírt tartószerkezetre szerelve, PANOL SPIKO típusú, borda nélkül, lemezvastagság: 0,70 mm NA 125</t>
  </si>
  <si>
    <t>83-144-101-010-11-11821</t>
  </si>
  <si>
    <t>Szellőzősapka, horganyzott acéllemezből, szellőzőcsatornára felszerelve, LINDAB HU típusú, NA 100</t>
  </si>
  <si>
    <t>83-144-102-012-11-11821</t>
  </si>
  <si>
    <t>Szellőzősapka, horganyzott acéllemezből, szellőzőcsatornára felszerelve, LINDAB HU típusú, NA 125</t>
  </si>
  <si>
    <t>83-211-211-022-01-14121</t>
  </si>
  <si>
    <t>Díszrács eloxált alumínium kerettel, 20x1 mm-es eloxált alu. szalagokból kialakított 20x20 mm nyílásméretű rácsbetéttel, felszerelve, PANOL RDA típusú, 225 x 225 mm</t>
  </si>
  <si>
    <t>83-252-221-010-39-91221</t>
  </si>
  <si>
    <t>Túlnyomáskibocsátó zsalu, felszerelve, HELIOS VK típusú, VK- 100 j.</t>
  </si>
  <si>
    <t>83-252-221-012-39-91221</t>
  </si>
  <si>
    <t>Túlnyomáskibocsátó zsalu, felszerelve, HELIOS VK típusú, VK- 120 j.</t>
  </si>
  <si>
    <t>Fejezet összesen:</t>
  </si>
  <si>
    <t>53 Közműcsatorna-építés</t>
  </si>
  <si>
    <t>53-480-001-001-15-00135</t>
  </si>
  <si>
    <t>Beton anyagú vízmérőakna elhelyezése, kizárólag zöldövezetbe, komplett, 80x100/130</t>
  </si>
  <si>
    <t>53-415-011-160-03-33504</t>
  </si>
  <si>
    <t>Műanyag akna építése gumigyűrűs kötéssel, WAVIN TEGRA-NIC 630 típusú, aknafenékelem iránytörő 90°, polipropilén anyagú D 160 mm CBNF916</t>
  </si>
  <si>
    <t>53-435-011-160-03-33506</t>
  </si>
  <si>
    <t>Műanyag akna építése gumigyűrűs kötéssel, WAVIN TEGRA-NIC 630 típusú, aknafenékelem oldalbekötő, polipropilén anyagú D 160 mm CBND16</t>
  </si>
  <si>
    <t>53-435-012-160-03-33507</t>
  </si>
  <si>
    <t>Műanyag akna építése gumigyűrűs kötéssel, WAVIN TEGRA-NIC 630 típusú, aknafalcső, polipropilén anyagú H 1000 mm CBNC1000</t>
  </si>
  <si>
    <t>53-435-012-600-03-33508</t>
  </si>
  <si>
    <t>Műanyag akna építése gumigyűrűs kötéssel, WAVIN TEGRA-NIC 630 típusú, teleszkópcső gumigyűrűvel D 600 mm CBNT600</t>
  </si>
  <si>
    <t>53-610-004-004-03-82112</t>
  </si>
  <si>
    <t>Aknafedél elhelyezése, WAVIN típusú, műanyag zöldterületi aknafedlap D 600 mm t. cső nélkül CAOM60</t>
  </si>
  <si>
    <t>54 Közműcsővezetékek és -szerelvények szerelése</t>
  </si>
  <si>
    <t>54-331-006-050-06-31622</t>
  </si>
  <si>
    <t>Műanyag nyomócső földárokba szerelve, földmunka költsége nélkül, hegesztett kötésekkel, WAVIN típusú, PE víznyomócső, PE 100 anyagú, ISO 4427, MSz EN 12201 SDR 11 40x 3,7 mm P04011VT</t>
  </si>
  <si>
    <t>81-000-1.5.1</t>
  </si>
  <si>
    <t>Csővezetékek bontása, ragasztott vagy gumigyűrűs tömítésű PVC csővezeték leszerelése, DN 25 - 50 között</t>
  </si>
  <si>
    <t>81-000-1.5.2</t>
  </si>
  <si>
    <t>Csővezetékek bontása, ragasztott vagy gumigyűrűs tömítésű PVC csővezeték leszerelése, DN 65 - 100 között</t>
  </si>
  <si>
    <t>81-231-105-040-01-91011</t>
  </si>
  <si>
    <t>Tokos lefolyóvezeték műanyagból, gumigyűrűs kötésekkel, szakaszos tömörségi próbával. Anyaga: PVC, MSZ 8000-4: 1981 Nyomásfokozat: P1, PIPELIFE típusú, szabadon, horonyba vagy padlócsatornába szerelve, tartószerkezetekkel, műanyag csőidomokkal átm. 40 x</t>
  </si>
  <si>
    <t>1,8 mm KAEM040/1M</t>
  </si>
  <si>
    <t>81-231-106-050-01-91011</t>
  </si>
  <si>
    <t>Tokos lefolyóvezeték műanyagból, gumigyűrűs kötésekkel, szakaszos tömörségi próbával. Anyaga: PVC, MSZ 8000-4: 1981 Nyomásfokozat: P1, PIPELIFE típusú, szabadon, horonyba vagy padlócsatornába szerelve, tartószerkezetekkel, műanyag csőidomokkal átm. 50 x</t>
  </si>
  <si>
    <t>1,8 mm KAEM050/1M</t>
  </si>
  <si>
    <t>81-231-107-063-01-91011</t>
  </si>
  <si>
    <t>Tokos lefolyóvezeték műanyagból, gumigyűrűs kötésekkel, szakaszos tömörségi próbával. Anyaga: PVC, MSZ 8000-4: 1981 Nyomásfokozat: P1, PIPELIFE típusú, szabadon, horonyba vagy padlócsatornába szerelve, tartószerkezetekkel, műanyag csőidomokkal átm. 63 x</t>
  </si>
  <si>
    <t>1,9 mm KAEM063/1M</t>
  </si>
  <si>
    <t>81-231-110-110-01-91011</t>
  </si>
  <si>
    <t>Tokos lefolyóvezeték műanyagból, gumigyűrűs kötésekkel, szakaszos tömörségi próbával. Anyaga: PVC, MSZ 8000-4: 1981 Nyomásfokozat: P1, PIPELIFE típusú, szabadon, horonyba vagy padlócsatornába szerelve, tartószerkezetekkel, műanyag csőidomokkal átm. 110 x</t>
  </si>
  <si>
    <t>2,2 mm KAEM110/1M</t>
  </si>
  <si>
    <t>81-241-111-125-01-92011</t>
  </si>
  <si>
    <t>Tokos lefolyóvezeték műanyagból, gumigyűrűs kötésekkel, szakaszos tömörségi próbával, szabadon szerelve, csőidomokkal és csőtartókkal együtt. Anyaga: PVC-KG PIPELIFE típusú, átm. 125 x 3,2 mm KGEM125/1M-S</t>
  </si>
  <si>
    <t>81-241-112-160-01-92011</t>
  </si>
  <si>
    <t>Tokos lefolyóvezeték műanyagból, gumigyűrűs kötésekkel, szakaszos tömörségi próbával, szabadon szerelve, csőidomokkal és csőtartókkal együtt. Anyaga: PVC-KG PIPELIFE típusú, átm. 160 x 4,0 mm KGEM160/1M-S</t>
  </si>
  <si>
    <t>81-514-002-016-53-31021</t>
  </si>
  <si>
    <t>Alumíniumbetétes, oxigéndiffúzió-ment., többrétegű műanyag csővezeték vízellátási és radiátoros fűtési célokra, a csővégek préskötéses kapcsolásával, szakaszos nyomáspróbával, szabadon szerelve, csőidomokkal és tartóbilincsekkel. Anyaga: polipropilén</t>
  </si>
  <si>
    <t>UPONOR-UNIPIPE típusú, tekercsben szállított csővel átm. 16x2,00 (200m tek.) 1013371</t>
  </si>
  <si>
    <t>81-514-003-020-53-31021</t>
  </si>
  <si>
    <t>UPONOR-UNIPIPE típusú, tekercsben szállított csővel átm. 20x2,25 (100m tek.) 1013388</t>
  </si>
  <si>
    <t>81-514-004-025-53-31022</t>
  </si>
  <si>
    <t>UPONOR-UNIPIPE típusú, szálban szállított csővel (L=5,0 m) átm. 25x 2,50 1013442</t>
  </si>
  <si>
    <t>81-514-005-032-53-31022</t>
  </si>
  <si>
    <t>UPONOR-UNIPIPE típusú, szálban szállított csővel (L=5,0 m) átm. 32x 3,00 1013444</t>
  </si>
  <si>
    <t>81-514-026-040-53-31022</t>
  </si>
  <si>
    <t>Alumíniumbetétes, oxigéndiffúzió-ment., többrétegű műanyag csővezeték vízellátási és radiátoros fűtési célokra, a csővégek préskötéses kapcsolásával, szakaszos nyomáspróbával, szabadon, horonyba vagy padlócsatornába szerelve, (a szerelőkőműves munkák</t>
  </si>
  <si>
    <t>külön tételben történő elszámolásával), a külön tételben kiírt csőidomok és tartók ára nélkül. Anyaga: polipropilén UPONOR-UNIPIPE típusú, szálban szállított (L=5,0 m) átm. 40x 4,00 1013446</t>
  </si>
  <si>
    <t>81-514-092-016-53-31036</t>
  </si>
  <si>
    <t>Védőcső műanyagból, bordázott kivitelben, fekete színben, vízellátási és radiátoros fűtési célokra, csővezeték védelmére felszerelve. Anyaga: polipropilén UPONOR-UNIPIPE típusú, átm. 25/20, átm. 16-os csőre 1012860</t>
  </si>
  <si>
    <t>81-514-093-020-53-31036</t>
  </si>
  <si>
    <t>Védőcső műanyagból, bordázott kivitelben, fekete színben, vízellátási és radiátoros fűtési célokra, csővezeték védelmére felszerelve. Anyaga: polipropilén UPONOR-UNIPIPE típusú, átm. 28/23, átm. 18/20 csőre 1012864</t>
  </si>
  <si>
    <t>81-514-094-025-53-31036</t>
  </si>
  <si>
    <t>Védőcső műanyagból, bordázott kivitelben, fekete színben, vízellátási és radiátoros fűtési célokra, csővezeték védelmére felszerelve. Anyaga: polipropilén UPONOR-UNIPIPE típusú, átm. 35/29, átm. 25-ös csőre 1012869</t>
  </si>
  <si>
    <t>81-514-095-032-53-31036</t>
  </si>
  <si>
    <t>Védőcső műanyagból, bordázott kivitelben, fekete színben, vízellátási és radiátoros fűtési célokra, csővezeték védelmére felszerelve. Anyaga: polipropilén UPONOR-UNIPIPE típusú, átm. 43/36, átm. 32-es csőre 1012872</t>
  </si>
  <si>
    <t>81-514-613-032-53-51617</t>
  </si>
  <si>
    <t>Talpas falikorong ónozott rézöntvényből, MLC, felszerelve, UPONOR típusú, préskötéses-belső menetes kivitelben átm. 20-1/2" 1015512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</si>
  <si>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</si>
  <si>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</si>
  <si>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</si>
  <si>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</t>
  </si>
  <si>
    <t>82-000-3.4</t>
  </si>
  <si>
    <t>Vízellátás berendezési tárgyak leszerelése, WC csésze tartozékokkal</t>
  </si>
  <si>
    <t>82-000-3.5</t>
  </si>
  <si>
    <t>Vízellátás berendezési tárgyak leszerelése, vizelde tartozékokkal</t>
  </si>
  <si>
    <t>82-000-3.6</t>
  </si>
  <si>
    <t>Vízellátás berendezési tárgyak leszerelése, öblítőtartály tartozékokkal</t>
  </si>
  <si>
    <t>82-000-3.9.2</t>
  </si>
  <si>
    <t>Vízellátás berendezési tárgyak leszerelése, zuhanytálcák beépített</t>
  </si>
  <si>
    <t>82-009-9.6.2.1-0319363</t>
  </si>
  <si>
    <t>Zuhanytálca vagy zuhanykabin elhelyezése és bekötése, zuhanykabin kerettel biztonsági üveggel Radaway PREMIUM Plus C 90 zuhanykabin, üveg, 90x90x190 cm</t>
  </si>
  <si>
    <t>82-113-105-405-02-12151</t>
  </si>
  <si>
    <t>Szárnykerekes aknás vízmérő, hollandis csatlakozókkal, hitelesíve, víznyomóvezetékbe szerelve, MOM OPTIMA-Super típusú, hidegvízre 7704 sz. DN 25-1 1/4" 3,5 m3/h</t>
  </si>
  <si>
    <t>82-121-205-005-24-15301</t>
  </si>
  <si>
    <t>Gázipari, víz-fűtés szerelési felhasználású gömbcsap, sárgarézből (kék fogantyúval), felszerelve, MOFÉM AHA típusú, belső menettel 1 1/4"-os 113-0051-00</t>
  </si>
  <si>
    <t>82-121-205-005-42-38106</t>
  </si>
  <si>
    <t>Ivóvíz állomás, menetes kivitelben, felszerelve, FK74C típusú, vízszűrő nyomáscsökkentővel, visszamosható kivitelben 1 1/4" FK74C-11/4AA</t>
  </si>
  <si>
    <t>82-201-922-111-01-10126</t>
  </si>
  <si>
    <t>Háztartási mosogató acéllemezből, kívül belül fehérre zománcozva, gumiperemmel, lánctartóval, gyöngylánccal, műanyag dugóval, leeresztőszeleppel, bűzelzáróval, 1 db MOFÉM fali mosogatócsapteleppel, 2 db falikoronggal, bútorba szerelve,</t>
  </si>
  <si>
    <t>egymedencés-csepptá., MOFÉM JUNIOR ECO 152-0023-00 sz. egykaros csapteleppel szögletes kivitel</t>
  </si>
  <si>
    <t>82-202-111-001-01-10511</t>
  </si>
  <si>
    <t>Falikút acéllemezből, kívül-belül fehérre tűzzománcozva, egy vagy két csaplyukkal, felszerelve, rövid hátfal</t>
  </si>
  <si>
    <t>82-211-913-112-01-11101</t>
  </si>
  <si>
    <t>Szaniter kerámia mosdó, hideg-melegvízre, műanyag faliékekkel, csavarokkal, 1 db MOFÉM leeresztőszelep nélküli csapteleppel 2 db falikoronggal, 2 db MOFÉM sarokszeleppel, nyomó összekötőcsővel, 1 db MOFÉM leeresztőszelepes bűzelzáróval, felszerelve, V&amp;B</t>
  </si>
  <si>
    <t>ALFÖLDI-Bázis típusú, mosdólábbal, MOFÉM JUNIOR ECO 150-0021-00 sz. egykaros mosdócsapteleppel 56x46 cm fehér 416301</t>
  </si>
  <si>
    <t>82-213-912-121-01-11325</t>
  </si>
  <si>
    <t>Szaniter kerámia WC csésze, padlóra szerelhető kivitelben a szükséges szerelési tartozékokkal, továbbá 1 db műanyag öblítőtartállyal, 1 db falikoronggal, 1 db MOFÉM sarokszeleppel, 1 db FIL-NOX flexibilis vízbekötőcsővel, 1 db WC ülőkével, felszerelve,</t>
  </si>
  <si>
    <t>V&amp;B ALFÖLDI-Bázis típusú, SANIT 930 sz. műanyag öblítőtartállyal, laposöblítésű kivitelben alsó kifolyású, fehér 4037 00 01 sz.</t>
  </si>
  <si>
    <t>82-214-911-111-01-11401</t>
  </si>
  <si>
    <t>Szaniter kerámia vizelde berendezés, felerősítő dübelkészlettel, gumitömítésekkel, 1 db vizelde öblítőszeleppel, 1 db falikoronggal, 1 db MOFÉM vízelde bűzelzáróval, felszerelve, V&amp;B ALFÖLDI-Bázis típusú, SCHELL 2462 sz. öblítőszeleppel 30 cm, fehér 4331</t>
  </si>
  <si>
    <t>00 01 sz.</t>
  </si>
  <si>
    <t>82-217-111-002-02-17111</t>
  </si>
  <si>
    <t>Zuhanytálca acéllemezből, tűzzománcozva, (külön tételben kiírt bűzelzáróval), felszerelve, fehér színű kivitelben, (ár kérése a 0 Ft. anyagköltségű tételeknél) 90x90 cm</t>
  </si>
  <si>
    <t>82-219-000-011-22-19291</t>
  </si>
  <si>
    <t>WC kefetartó, elhelyezve, MERKAPT Granada Arcana típusú, GAR 549310</t>
  </si>
  <si>
    <t>82-219-201-001-59-58721</t>
  </si>
  <si>
    <t>Piperetárgy, műanyag faliékkel, csavarokkal, felszerelve, kéztörlőpapír adagoló, hajtogatott kéztörlőpapírhoz, KIMBERLY CLARK RIPPLE típusú, (csak a 6760,6761,6660,6661 sz. kéztörlőkhöz) 6962 sz.</t>
  </si>
  <si>
    <t>82-219-201-001-59-58731</t>
  </si>
  <si>
    <t>Piperetárgy, műanyag faliékkel, csavarokkal, felszerelve, toalettpapír adagoló, hajtogatott toalettpapírhoz, KIMBERLY CLARK RIPPLE típusú, 6965 sz.</t>
  </si>
  <si>
    <t>82-219-201-011-22-19107</t>
  </si>
  <si>
    <t>Kozmetikai talpas falitükör, műanyag faliékekkel, csavarokkal, felszerelve, MERKAPT Granada típusú, GMI 431440 szögletes talppal, krómozott</t>
  </si>
  <si>
    <t>82-219-201-011-22-19211</t>
  </si>
  <si>
    <t>Fogas, műanyag faliékekkel, csavarokkal, felszerelve, MERKAPT Granada Arcana típusú, GAR 549190 1 ágú</t>
  </si>
  <si>
    <t>82-219-201-011-22-19221</t>
  </si>
  <si>
    <t>Szappantartó, műanyag faliékekkel, csavarokkal, felszerelve, MERKAPT Granada Arcana típusú, GAR 549280</t>
  </si>
  <si>
    <t>82-219-201-021-22-19211</t>
  </si>
  <si>
    <t>Fogas, műanyag faliékekkel, csavarokkal, felszerelve, MERKAPT Granada Arcana típusú, GAR 549210 2 ágú</t>
  </si>
  <si>
    <t>82-219-201-060-22-19201</t>
  </si>
  <si>
    <t>Piperepolc, műanyag faliékekkel, csavarokkal, felszerelve, MERKAPT Granada Arcana típusú, GAR 549390 60 cm-es</t>
  </si>
  <si>
    <t>82-219-201-160-22-19252</t>
  </si>
  <si>
    <t>Törülközőtartó, műanyag faliékkel, csavarokkal, felszerelve, MERKAPT Granad Arcana típusú, törölközőtartó rúd GAR 549141 60 cm-es egy soros</t>
  </si>
  <si>
    <t>82-251-733-001-20-65245</t>
  </si>
  <si>
    <t>Termosztátos zuhanycsap, NA 15, falra szerelhető kivitelben, névleges vízmennyiség: (B osztály), hőfokbeállító fogantyú 38°C-ra beállított reteszgombbal, zárószeleppel, 50 % vízmennyiség-határo. reteszgombbal, visszafolyásgátlóval, szűrővel,</t>
  </si>
  <si>
    <t>zuhanycsatlakozó G 1/2, P-IX 8049/B DIN-DVGW-BM-0037 l=1100 mm flexibilis falirúd csúszkával, csatlakozás meglévő furatokhoz max. 1020 mm furattávolságig, KLUDI A-QA b 1S kézizuhannyal, NA 15, 3 fokozatban állítható vízsugár masszirozóval, normál, lágy,</t>
  </si>
  <si>
    <t>Supraflex gégecsővel, felszerelve, KLUDI A-QA SHOWER DUO típusú, krómozott 6209705-00</t>
  </si>
  <si>
    <t>82-251-912-001-20-65236</t>
  </si>
  <si>
    <t>Zuhanygarnitúra, l = 600 mm falirúddal, KLUDI A-QA s 3S kézizuhannyal, NA 15, 3 fokozatban állítható vízsugár masszirozóval, normál, lágy, Sirenaflex gégecsővel, G 1/2xG 1/2x1600 mm, kúpos anyával, felszerelve, KLUDI A-QA s típusú, krómozott 6573005-00</t>
  </si>
  <si>
    <t>82-252-202-002-24-12601</t>
  </si>
  <si>
    <t>Kifolyószelep dizájn kivitelben, sárgarézből, krómozott, felszerelve, MOFÉM típusú, tömlővéggel, 1/2" 162-0035-17</t>
  </si>
  <si>
    <t>82-261-911-021-55-58614</t>
  </si>
  <si>
    <t>Kézszárító berendezés felszerelve, (de az elektromos bekötés költsége nélkül), SANIFLOW típusú, fémházas, matt nyomógombos 2250 W BKH0100344</t>
  </si>
  <si>
    <t>82-281-081-050-41-00102</t>
  </si>
  <si>
    <t>Csőszifon műanyagból (PP), függőlegesen állítható összekötőcsővel, gömbcsuklós kimeneti csatlakozóval, 1 1/2"-os menetes csatlakozással, felszerelve, HL100G jelű, ÖNORM B 2511, EN 411 szerint PP DN50 HL100G/50</t>
  </si>
  <si>
    <t>82-281-136-032-41-00306</t>
  </si>
  <si>
    <t>Csepegtető tölcsér DN 32 víz- és golyós bűzzárral, műanyagból (PP), felszerelve, HL21 jelű, PP DN32 HL21</t>
  </si>
  <si>
    <t>82-281-706-050-41-00253</t>
  </si>
  <si>
    <t>Zuhanytálca szifon, vízszintes DN 40/50x6/4", elfordítható gömbcsuklós kimenettel, d 86 mm nemesacél fedéllel, felszerelve, HL514/SN jelű, ÖNORM B 2511, EN 329 szerint PP DN40/50x1 1/2", átm. 52mm lyukhoz HL514/SN</t>
  </si>
  <si>
    <t>82-281-852-110-41-00451</t>
  </si>
  <si>
    <t>Légbeszívó szelep műanyagból (PP), hőszigetelő burkolattal, levehető rovarfogó ráccsal, gumimembránnal, max. teljesítmény 37 l/s, felszerelve, DN 110 HL900N jelű, EN12380-1 szerint PP DN110/75/50 (szűkítővel) HL900N</t>
  </si>
  <si>
    <t>82-282-332-050-41-00606</t>
  </si>
  <si>
    <t>Padlólefolyó műanyagból (PE), függőleges elhúzással, szigetelő karimával, vízbűzzárral, 123x123 mm-es műanyag rácstartóval, 115x115 mm-es nemesacél ráccsal, felszerelve, HL310N jelű, ÖNORM B 2511 szerint PE DN50/75/110 HL310N</t>
  </si>
  <si>
    <t>82-321-224-200-23-20211</t>
  </si>
  <si>
    <t>Elektromos forróvíztároló készülék, a tárolótartály acéllemezből készül, a korrózió elleni védelmet fiziológiailag semleges, speciális tűzzománc és beépített magnézium aktívanód biztosítja. A tároló hőszigetelése 37,5 mm vastag freonmentes poliuretán hab,</t>
  </si>
  <si>
    <t>amely biztosítja a melegvíz hosszú idejű hőntartását. A tárolt melegvíz mind tisztálkodási, mind étkezési célra alkalmas. A készülék külső burkolata magas fényű, fehér porlakk bevonattal ellátott acéllemez. A készülék egyidejűleg több vízvételi hely</t>
  </si>
  <si>
    <t>ellátására is alkalmas, felszerelve és bekötve, (de az elektromos bekötés nélkül), HAJDU gyártmányú, zárt rendszerű, fali, függőleges kivitelű, tartóval Z 200 jelű, 200 literes</t>
  </si>
  <si>
    <t>Építészet és tartószerkezet</t>
  </si>
  <si>
    <t>5.</t>
  </si>
  <si>
    <t>6.</t>
  </si>
  <si>
    <t>7.</t>
  </si>
  <si>
    <t>Kertészet</t>
  </si>
  <si>
    <t>Útépítés</t>
  </si>
  <si>
    <t>Közmű</t>
  </si>
  <si>
    <t>Aljnövényzet (cserje, bokor ) írtás elszállítással</t>
  </si>
  <si>
    <t>10m2</t>
  </si>
  <si>
    <t xml:space="preserve">klt </t>
  </si>
  <si>
    <t>53-001</t>
  </si>
  <si>
    <t>Rézsülépcső és kikötőbakok</t>
  </si>
  <si>
    <t>Egyenértékű tételek</t>
  </si>
  <si>
    <t>Ssz</t>
  </si>
  <si>
    <t>Költségvetés helye</t>
  </si>
  <si>
    <t>Eredeti tétel szövege</t>
  </si>
  <si>
    <t>Egyenértékű dolog, termék, tevékenység konkrét megnevezése/tétel szövege</t>
  </si>
  <si>
    <t>Vasbeton szerkezetek építése szivattyús technológiával C30/37-XC2-XF1-XV1-16-F2 min. betonból, zsaluzással</t>
  </si>
  <si>
    <t>Csatorna gerenchálózati akna létesítése, bekötő idomokkal, csatorna vezetékkel komplett</t>
  </si>
  <si>
    <t>50-002-2</t>
  </si>
  <si>
    <t>50-002-3</t>
  </si>
  <si>
    <t>13A 70 B.tip. Fali tűzoltókészülék elhelyezése</t>
  </si>
  <si>
    <t>GINOP-7.1.2-15-2016-00002 Alsó-Tisza és a Körösök vízi turizmusának komplex fejlesztése</t>
  </si>
  <si>
    <t>Kiegészítő tájékoztatás alapján kiegészítő tételek</t>
  </si>
  <si>
    <t>Szelektív 240 l-es zárt fedeles műanyag hulladékgyűjtó elhelyezése</t>
  </si>
  <si>
    <t>Konyhabútor elhelyezése. hosszúság. 260 cm, mélység:60 cm, tartóváz anyaga laminált bútorlap/MDF, 4 cm vtg. matt fényű laminált munkalap, MDF fóliás ajtófrontok, beépített kerámialapos elektromos üzemű főzőlap / tervezői javaslat Gorenje beépíthető üvegkerámia főzőlap (EC610SC) vagy azzal műszakilag egyenértékű főzőlap/, beépített mosogató /gépészeti kiírás szerint/</t>
  </si>
  <si>
    <t>Műanyag kültéri nyílászárók, hőszigetelt, fokozott légzárású ablak elhelyezése előre kihagyott falnyílásba, szerelvényezve, finombeállítással, méret: 130/60NM, 6 légkamrás 83 mm vtg. tokszerkezet (Uw=1,3 W/m2k) 2 rtg-ű hőszigetelt üveg (Ug=1,0 W/m2k), kézi távnyitóval felszerelve, 12 cm egyoldali toktoldó. Konszignációs Jel: M1*</t>
  </si>
  <si>
    <t>Műanyag kültéri nyílászárók elhelyezése előre kihagyott falnyílásba, hőszigetelt, fokozott légzárású bejárati ajtó, szerelvényezve, finom beállítással, méret: 130/210+55, 6 légkamrás 83 mm vtg. tokszerkezet (Uw=1,3 W/m2k), felülvilágító 2 rtg-ű hőszigetelt üveg (Ug=1,0 W/m2k). Konszignációs jel: M3</t>
  </si>
  <si>
    <t>Műanyag kültéri nyílászárók elhelyezése előre kihagyott falnyílásba, hőszigetelt, fokozott légzárású bejárati ajtó, szerelvényezve, finom beállítással, méret: 100/210+55, 6 légkamrás 83 mm vtg. tokszerkezet (Uw=1,3 W/m2k), felülvilágító 2 rtg-ű hőszigetelt üveg (Ug=1,0 W/m2k). Konszignációs jel: M2</t>
  </si>
  <si>
    <t>Műanyag kültéri nyílászárók, hőszigetelt, fokozott légzárású ablak elhelyezése előre kihagyott falnyílásba, szerelvényezve, finombeállítással, méret:130/60NM, 6 légkamrás 83 mm vtg. tokszerkezet (Uw=1,3 W/m2k), 2 rtg-ű hőszigetelt üveg (Ug=1,0 W/m2k), kézi távnyitóval felszerelve.Konszignációs Jel: M1</t>
  </si>
  <si>
    <t>3 % mértékű tartalékkeret:</t>
  </si>
  <si>
    <t>Nettó vállalkozói díj 3% tartalékkerettel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</si>
</sst>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Times New Roman"/>
      <family val="1"/>
    </font>
    <font>
      <sz val="10"/>
      <name val="Arial CE"/>
      <family val="0"/>
    </font>
    <font>
      <sz val="8"/>
      <color indexed="8"/>
      <name val="Century Gothic"/>
      <family val="2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37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1" fillId="28" borderId="0" applyNumberFormat="0" applyBorder="0" applyAlignment="0" applyProtection="0"/>
    <xf numFmtId="0" fontId="11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11" borderId="0" applyNumberFormat="0" applyBorder="0" applyAlignment="0" applyProtection="0"/>
    <xf numFmtId="0" fontId="37" fillId="39" borderId="1" applyNumberFormat="0" applyAlignment="0" applyProtection="0"/>
    <xf numFmtId="0" fontId="26" fillId="40" borderId="2" applyNumberFormat="0" applyAlignment="0" applyProtection="0"/>
    <xf numFmtId="0" fontId="17" fillId="16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7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15" borderId="2" applyNumberFormat="0" applyAlignment="0" applyProtection="0"/>
    <xf numFmtId="0" fontId="0" fillId="42" borderId="12" applyNumberFormat="0" applyFont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5" fillId="49" borderId="0" applyNumberFormat="0" applyBorder="0" applyAlignment="0" applyProtection="0"/>
    <xf numFmtId="0" fontId="46" fillId="50" borderId="13" applyNumberFormat="0" applyAlignment="0" applyProtection="0"/>
    <xf numFmtId="0" fontId="1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7" fillId="52" borderId="15" applyNumberFormat="0" applyFont="0" applyAlignment="0" applyProtection="0"/>
    <xf numFmtId="0" fontId="21" fillId="40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0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0" fontId="8" fillId="0" borderId="19" xfId="99" applyFont="1" applyBorder="1" applyAlignment="1" applyProtection="1">
      <alignment horizontal="left" vertical="top" wrapText="1"/>
      <protection/>
    </xf>
    <xf numFmtId="0" fontId="8" fillId="0" borderId="20" xfId="99" applyFont="1" applyBorder="1" applyAlignment="1" applyProtection="1">
      <alignment horizontal="left" vertical="top" wrapText="1"/>
      <protection/>
    </xf>
    <xf numFmtId="172" fontId="8" fillId="0" borderId="20" xfId="99" applyNumberFormat="1" applyFont="1" applyBorder="1" applyAlignment="1" applyProtection="1">
      <alignment horizontal="center" vertical="center" wrapText="1"/>
      <protection/>
    </xf>
    <xf numFmtId="172" fontId="8" fillId="0" borderId="21" xfId="99" applyNumberFormat="1" applyFont="1" applyBorder="1" applyAlignment="1" applyProtection="1">
      <alignment horizontal="center" vertical="center" wrapText="1"/>
      <protection/>
    </xf>
    <xf numFmtId="0" fontId="8" fillId="0" borderId="22" xfId="99" applyFont="1" applyBorder="1" applyAlignment="1" applyProtection="1">
      <alignment horizontal="left" vertical="top" wrapText="1"/>
      <protection/>
    </xf>
    <xf numFmtId="0" fontId="8" fillId="0" borderId="0" xfId="99" applyFont="1" applyBorder="1" applyAlignment="1" applyProtection="1">
      <alignment horizontal="left" vertical="top" wrapText="1"/>
      <protection/>
    </xf>
    <xf numFmtId="172" fontId="8" fillId="0" borderId="0" xfId="99" applyNumberFormat="1" applyFont="1" applyBorder="1" applyAlignment="1" applyProtection="1">
      <alignment horizontal="right" vertical="top" wrapText="1"/>
      <protection/>
    </xf>
    <xf numFmtId="172" fontId="8" fillId="0" borderId="23" xfId="99" applyNumberFormat="1" applyFont="1" applyBorder="1" applyAlignment="1" applyProtection="1">
      <alignment horizontal="right" vertical="top" wrapText="1"/>
      <protection/>
    </xf>
    <xf numFmtId="0" fontId="8" fillId="0" borderId="24" xfId="99" applyFont="1" applyBorder="1" applyAlignment="1" applyProtection="1">
      <alignment horizontal="right" vertical="top" wrapText="1"/>
      <protection/>
    </xf>
    <xf numFmtId="0" fontId="8" fillId="0" borderId="25" xfId="99" applyFont="1" applyBorder="1" applyAlignment="1" applyProtection="1">
      <alignment horizontal="left" vertical="top" wrapText="1"/>
      <protection/>
    </xf>
    <xf numFmtId="172" fontId="9" fillId="0" borderId="25" xfId="99" applyNumberFormat="1" applyFont="1" applyBorder="1" applyAlignment="1" applyProtection="1">
      <alignment horizontal="right" vertical="top" wrapText="1"/>
      <protection/>
    </xf>
    <xf numFmtId="172" fontId="8" fillId="0" borderId="26" xfId="99" applyNumberFormat="1" applyFont="1" applyBorder="1" applyAlignment="1" applyProtection="1">
      <alignment horizontal="right" vertical="top" wrapText="1"/>
      <protection/>
    </xf>
    <xf numFmtId="0" fontId="8" fillId="0" borderId="27" xfId="99" applyFont="1" applyBorder="1" applyAlignment="1" applyProtection="1">
      <alignment horizontal="left" vertical="top" wrapText="1"/>
      <protection/>
    </xf>
    <xf numFmtId="172" fontId="8" fillId="0" borderId="25" xfId="99" applyNumberFormat="1" applyFont="1" applyFill="1" applyBorder="1" applyAlignment="1" applyProtection="1">
      <alignment horizontal="right" vertical="top" wrapText="1"/>
      <protection/>
    </xf>
    <xf numFmtId="172" fontId="8" fillId="0" borderId="26" xfId="99" applyNumberFormat="1" applyFont="1" applyFill="1" applyBorder="1" applyAlignment="1" applyProtection="1">
      <alignment horizontal="right" vertical="top" wrapText="1"/>
      <protection/>
    </xf>
    <xf numFmtId="0" fontId="8" fillId="0" borderId="24" xfId="99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8" fillId="16" borderId="28" xfId="99" applyFont="1" applyFill="1" applyBorder="1" applyAlignment="1" applyProtection="1">
      <alignment horizontal="left" vertical="top"/>
      <protection/>
    </xf>
    <xf numFmtId="0" fontId="8" fillId="16" borderId="27" xfId="99" applyFont="1" applyFill="1" applyBorder="1" applyAlignment="1" applyProtection="1">
      <alignment horizontal="left" vertical="top" wrapText="1"/>
      <protection/>
    </xf>
    <xf numFmtId="0" fontId="8" fillId="55" borderId="28" xfId="99" applyFont="1" applyFill="1" applyBorder="1" applyAlignment="1" applyProtection="1">
      <alignment horizontal="left" vertical="center"/>
      <protection/>
    </xf>
    <xf numFmtId="0" fontId="10" fillId="55" borderId="27" xfId="99" applyFont="1" applyFill="1" applyBorder="1" applyAlignment="1" applyProtection="1">
      <alignment horizontal="left" vertical="top" wrapText="1"/>
      <protection/>
    </xf>
    <xf numFmtId="0" fontId="8" fillId="0" borderId="29" xfId="99" applyFont="1" applyBorder="1" applyAlignment="1" applyProtection="1">
      <alignment horizontal="left" vertical="top" wrapText="1"/>
      <protection/>
    </xf>
    <xf numFmtId="0" fontId="8" fillId="0" borderId="30" xfId="99" applyFont="1" applyBorder="1" applyAlignment="1" applyProtection="1">
      <alignment horizontal="left" vertical="top" wrapText="1"/>
      <protection/>
    </xf>
    <xf numFmtId="0" fontId="23" fillId="0" borderId="2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2" fillId="0" borderId="31" xfId="0" applyFont="1" applyBorder="1" applyAlignment="1" applyProtection="1">
      <alignment horizontal="right" vertical="top" wrapText="1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3" fillId="0" borderId="0" xfId="0" applyFont="1" applyAlignment="1" applyProtection="1">
      <alignment horizontal="right" vertical="top" wrapText="1"/>
      <protection locked="0"/>
    </xf>
    <xf numFmtId="0" fontId="52" fillId="0" borderId="0" xfId="0" applyFont="1" applyBorder="1" applyAlignment="1" applyProtection="1">
      <alignment vertical="top" wrapText="1"/>
      <protection locked="0"/>
    </xf>
    <xf numFmtId="0" fontId="52" fillId="0" borderId="31" xfId="0" applyFont="1" applyBorder="1" applyAlignment="1" applyProtection="1">
      <alignment horizontal="left" vertical="top" wrapText="1"/>
      <protection/>
    </xf>
    <xf numFmtId="0" fontId="52" fillId="0" borderId="31" xfId="0" applyFont="1" applyBorder="1" applyAlignment="1" applyProtection="1">
      <alignment vertical="top" wrapText="1"/>
      <protection/>
    </xf>
    <xf numFmtId="0" fontId="52" fillId="0" borderId="31" xfId="0" applyFont="1" applyBorder="1" applyAlignment="1" applyProtection="1">
      <alignment horizontal="right" vertical="top" wrapText="1"/>
      <protection/>
    </xf>
    <xf numFmtId="0" fontId="53" fillId="0" borderId="0" xfId="0" applyFont="1" applyAlignment="1" applyProtection="1">
      <alignment horizontal="left" vertical="top" wrapText="1"/>
      <protection/>
    </xf>
    <xf numFmtId="0" fontId="53" fillId="0" borderId="0" xfId="0" applyFont="1" applyAlignment="1" applyProtection="1">
      <alignment vertical="top" wrapText="1"/>
      <protection/>
    </xf>
    <xf numFmtId="49" fontId="53" fillId="0" borderId="0" xfId="0" applyNumberFormat="1" applyFont="1" applyAlignment="1" applyProtection="1">
      <alignment vertical="top" wrapText="1"/>
      <protection/>
    </xf>
    <xf numFmtId="0" fontId="53" fillId="0" borderId="0" xfId="0" applyFont="1" applyAlignment="1" applyProtection="1">
      <alignment horizontal="right" vertical="top" wrapText="1"/>
      <protection/>
    </xf>
    <xf numFmtId="0" fontId="53" fillId="0" borderId="0" xfId="0" applyNumberFormat="1" applyFont="1" applyAlignment="1" applyProtection="1">
      <alignment vertical="top" wrapText="1"/>
      <protection/>
    </xf>
    <xf numFmtId="0" fontId="53" fillId="56" borderId="0" xfId="0" applyFont="1" applyFill="1" applyAlignment="1" applyProtection="1">
      <alignment horizontal="right" vertical="top" wrapText="1"/>
      <protection/>
    </xf>
    <xf numFmtId="0" fontId="52" fillId="56" borderId="31" xfId="0" applyFont="1" applyFill="1" applyBorder="1" applyAlignment="1" applyProtection="1">
      <alignment horizontal="right" vertical="top" wrapText="1"/>
      <protection/>
    </xf>
    <xf numFmtId="0" fontId="53" fillId="57" borderId="0" xfId="0" applyFont="1" applyFill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 locked="0"/>
    </xf>
    <xf numFmtId="0" fontId="0" fillId="58" borderId="0" xfId="0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right" vertical="top" wrapText="1"/>
      <protection/>
    </xf>
    <xf numFmtId="0" fontId="53" fillId="58" borderId="0" xfId="0" applyFont="1" applyFill="1" applyAlignment="1" applyProtection="1">
      <alignment horizontal="right" vertical="top" wrapText="1"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 vertical="top" wrapText="1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2" fillId="0" borderId="31" xfId="0" applyNumberFormat="1" applyFont="1" applyBorder="1" applyAlignment="1" applyProtection="1">
      <alignment vertical="top" wrapText="1"/>
      <protection/>
    </xf>
    <xf numFmtId="0" fontId="55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56" fillId="0" borderId="0" xfId="0" applyFont="1" applyAlignment="1" applyProtection="1">
      <alignment vertical="top"/>
      <protection locked="0"/>
    </xf>
    <xf numFmtId="0" fontId="57" fillId="0" borderId="0" xfId="0" applyFont="1" applyAlignment="1" applyProtection="1">
      <alignment vertical="top"/>
      <protection locked="0"/>
    </xf>
    <xf numFmtId="0" fontId="58" fillId="0" borderId="0" xfId="0" applyFont="1" applyAlignment="1" applyProtection="1">
      <alignment vertical="top"/>
      <protection locked="0"/>
    </xf>
    <xf numFmtId="0" fontId="57" fillId="0" borderId="0" xfId="0" applyFont="1" applyAlignment="1" applyProtection="1">
      <alignment vertical="top"/>
      <protection/>
    </xf>
    <xf numFmtId="0" fontId="30" fillId="0" borderId="32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vertical="top" wrapText="1"/>
      <protection locked="0"/>
    </xf>
    <xf numFmtId="0" fontId="30" fillId="0" borderId="31" xfId="0" applyFont="1" applyBorder="1" applyAlignment="1" applyProtection="1">
      <alignment horizontal="right" vertical="top" wrapText="1"/>
      <protection locked="0"/>
    </xf>
    <xf numFmtId="3" fontId="30" fillId="0" borderId="31" xfId="0" applyNumberFormat="1" applyFont="1" applyBorder="1" applyAlignment="1" applyProtection="1">
      <alignment horizontal="right" vertical="top" wrapText="1"/>
      <protection locked="0"/>
    </xf>
    <xf numFmtId="3" fontId="30" fillId="0" borderId="25" xfId="0" applyNumberFormat="1" applyFont="1" applyBorder="1" applyAlignment="1" applyProtection="1">
      <alignment horizontal="right" vertical="top" wrapText="1"/>
      <protection/>
    </xf>
    <xf numFmtId="3" fontId="6" fillId="56" borderId="25" xfId="0" applyNumberFormat="1" applyFont="1" applyFill="1" applyBorder="1" applyAlignment="1" applyProtection="1">
      <alignment horizontal="right" vertical="top" wrapText="1"/>
      <protection/>
    </xf>
    <xf numFmtId="3" fontId="30" fillId="56" borderId="25" xfId="0" applyNumberFormat="1" applyFont="1" applyFill="1" applyBorder="1" applyAlignment="1" applyProtection="1">
      <alignment horizontal="right" vertical="top" wrapText="1"/>
      <protection/>
    </xf>
    <xf numFmtId="3" fontId="30" fillId="56" borderId="27" xfId="0" applyNumberFormat="1" applyFont="1" applyFill="1" applyBorder="1" applyAlignment="1" applyProtection="1">
      <alignment horizontal="right" vertical="top" wrapText="1"/>
      <protection/>
    </xf>
    <xf numFmtId="0" fontId="30" fillId="0" borderId="25" xfId="0" applyFont="1" applyBorder="1" applyAlignment="1" applyProtection="1">
      <alignment vertical="top" wrapText="1"/>
      <protection/>
    </xf>
    <xf numFmtId="0" fontId="30" fillId="0" borderId="25" xfId="0" applyFont="1" applyBorder="1" applyAlignment="1" applyProtection="1">
      <alignment horizontal="right" vertical="top" wrapText="1"/>
      <protection/>
    </xf>
    <xf numFmtId="0" fontId="54" fillId="0" borderId="25" xfId="0" applyFont="1" applyBorder="1" applyAlignment="1" applyProtection="1">
      <alignment horizontal="left" vertical="top" wrapText="1"/>
      <protection/>
    </xf>
    <xf numFmtId="0" fontId="54" fillId="0" borderId="25" xfId="0" applyFont="1" applyBorder="1" applyAlignment="1" applyProtection="1">
      <alignment vertical="top" wrapText="1"/>
      <protection/>
    </xf>
    <xf numFmtId="0" fontId="54" fillId="56" borderId="25" xfId="0" applyFont="1" applyFill="1" applyBorder="1" applyAlignment="1" applyProtection="1">
      <alignment vertical="top" wrapText="1"/>
      <protection/>
    </xf>
    <xf numFmtId="172" fontId="8" fillId="0" borderId="32" xfId="99" applyNumberFormat="1" applyFont="1" applyBorder="1" applyAlignment="1" applyProtection="1">
      <alignment horizontal="center" vertical="top" wrapText="1"/>
      <protection/>
    </xf>
    <xf numFmtId="172" fontId="8" fillId="0" borderId="31" xfId="99" applyNumberFormat="1" applyFont="1" applyBorder="1" applyAlignment="1" applyProtection="1">
      <alignment horizontal="center" vertical="top" wrapText="1"/>
      <protection/>
    </xf>
    <xf numFmtId="172" fontId="8" fillId="0" borderId="33" xfId="99" applyNumberFormat="1" applyFont="1" applyBorder="1" applyAlignment="1" applyProtection="1">
      <alignment horizontal="center" vertical="top" wrapText="1"/>
      <protection/>
    </xf>
    <xf numFmtId="172" fontId="8" fillId="0" borderId="34" xfId="99" applyNumberFormat="1" applyFont="1" applyBorder="1" applyAlignment="1" applyProtection="1">
      <alignment horizontal="center" vertical="top" wrapText="1"/>
      <protection/>
    </xf>
    <xf numFmtId="172" fontId="8" fillId="0" borderId="35" xfId="99" applyNumberFormat="1" applyFont="1" applyBorder="1" applyAlignment="1" applyProtection="1">
      <alignment horizontal="center" vertical="top" wrapText="1"/>
      <protection/>
    </xf>
    <xf numFmtId="172" fontId="8" fillId="0" borderId="36" xfId="99" applyNumberFormat="1" applyFont="1" applyBorder="1" applyAlignment="1" applyProtection="1">
      <alignment horizontal="center" vertical="top" wrapText="1"/>
      <protection/>
    </xf>
    <xf numFmtId="0" fontId="8" fillId="16" borderId="37" xfId="99" applyFont="1" applyFill="1" applyBorder="1" applyAlignment="1" applyProtection="1">
      <alignment horizontal="center" vertical="top" wrapText="1"/>
      <protection/>
    </xf>
    <xf numFmtId="0" fontId="8" fillId="16" borderId="38" xfId="99" applyFont="1" applyFill="1" applyBorder="1" applyAlignment="1" applyProtection="1">
      <alignment horizontal="center" vertical="top" wrapText="1"/>
      <protection/>
    </xf>
    <xf numFmtId="0" fontId="8" fillId="16" borderId="39" xfId="99" applyFont="1" applyFill="1" applyBorder="1" applyAlignment="1" applyProtection="1">
      <alignment horizontal="center" vertical="top" wrapText="1"/>
      <protection/>
    </xf>
    <xf numFmtId="0" fontId="8" fillId="0" borderId="28" xfId="99" applyFont="1" applyFill="1" applyBorder="1" applyAlignment="1" applyProtection="1">
      <alignment horizontal="left" vertical="top" wrapText="1"/>
      <protection/>
    </xf>
    <xf numFmtId="0" fontId="8" fillId="0" borderId="27" xfId="99" applyFont="1" applyFill="1" applyBorder="1" applyAlignment="1" applyProtection="1">
      <alignment horizontal="left" vertical="top" wrapText="1"/>
      <protection/>
    </xf>
    <xf numFmtId="0" fontId="10" fillId="16" borderId="28" xfId="99" applyFont="1" applyFill="1" applyBorder="1" applyAlignment="1" applyProtection="1">
      <alignment horizontal="left" vertical="top" wrapText="1"/>
      <protection/>
    </xf>
    <xf numFmtId="0" fontId="10" fillId="16" borderId="27" xfId="99" applyFont="1" applyFill="1" applyBorder="1" applyAlignment="1" applyProtection="1">
      <alignment horizontal="left" vertical="top" wrapText="1"/>
      <protection/>
    </xf>
    <xf numFmtId="172" fontId="10" fillId="16" borderId="32" xfId="99" applyNumberFormat="1" applyFont="1" applyFill="1" applyBorder="1" applyAlignment="1" applyProtection="1">
      <alignment horizontal="center" vertical="top" wrapText="1"/>
      <protection/>
    </xf>
    <xf numFmtId="172" fontId="10" fillId="16" borderId="31" xfId="99" applyNumberFormat="1" applyFont="1" applyFill="1" applyBorder="1" applyAlignment="1" applyProtection="1">
      <alignment horizontal="center" vertical="top" wrapText="1"/>
      <protection/>
    </xf>
    <xf numFmtId="172" fontId="10" fillId="16" borderId="33" xfId="99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/>
    </xf>
    <xf numFmtId="172" fontId="8" fillId="16" borderId="32" xfId="99" applyNumberFormat="1" applyFont="1" applyFill="1" applyBorder="1" applyAlignment="1" applyProtection="1">
      <alignment horizontal="center" vertical="top" wrapText="1"/>
      <protection/>
    </xf>
    <xf numFmtId="172" fontId="8" fillId="16" borderId="31" xfId="99" applyNumberFormat="1" applyFont="1" applyFill="1" applyBorder="1" applyAlignment="1" applyProtection="1">
      <alignment horizontal="center" vertical="top" wrapText="1"/>
      <protection/>
    </xf>
    <xf numFmtId="172" fontId="8" fillId="16" borderId="33" xfId="99" applyNumberFormat="1" applyFont="1" applyFill="1" applyBorder="1" applyAlignment="1" applyProtection="1">
      <alignment horizontal="center" vertical="top" wrapText="1"/>
      <protection/>
    </xf>
    <xf numFmtId="172" fontId="10" fillId="55" borderId="32" xfId="99" applyNumberFormat="1" applyFont="1" applyFill="1" applyBorder="1" applyAlignment="1" applyProtection="1">
      <alignment horizontal="center" vertical="top" wrapText="1"/>
      <protection/>
    </xf>
    <xf numFmtId="172" fontId="10" fillId="55" borderId="31" xfId="99" applyNumberFormat="1" applyFont="1" applyFill="1" applyBorder="1" applyAlignment="1" applyProtection="1">
      <alignment horizontal="center" vertical="top" wrapText="1"/>
      <protection/>
    </xf>
    <xf numFmtId="172" fontId="10" fillId="55" borderId="33" xfId="99" applyNumberFormat="1" applyFont="1" applyFill="1" applyBorder="1" applyAlignment="1" applyProtection="1">
      <alignment horizontal="center" vertical="top" wrapText="1"/>
      <protection/>
    </xf>
    <xf numFmtId="0" fontId="23" fillId="0" borderId="25" xfId="0" applyFont="1" applyBorder="1" applyAlignment="1">
      <alignment horizontal="center"/>
    </xf>
    <xf numFmtId="0" fontId="30" fillId="0" borderId="32" xfId="0" applyFont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30" fillId="0" borderId="27" xfId="0" applyFont="1" applyBorder="1" applyAlignment="1" applyProtection="1">
      <alignment horizontal="center"/>
      <protection locked="0"/>
    </xf>
  </cellXfs>
  <cellStyles count="10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ivatkozott cella" xfId="83"/>
    <cellStyle name="Input" xfId="84"/>
    <cellStyle name="Jegyzet" xfId="85"/>
    <cellStyle name="Jelölőszín 1" xfId="86"/>
    <cellStyle name="Jelölőszín 2" xfId="87"/>
    <cellStyle name="Jelölőszín 3" xfId="88"/>
    <cellStyle name="Jelölőszín 4" xfId="89"/>
    <cellStyle name="Jelölőszín 5" xfId="90"/>
    <cellStyle name="Jelölőszín 6" xfId="91"/>
    <cellStyle name="Jó" xfId="92"/>
    <cellStyle name="Kimenet" xfId="93"/>
    <cellStyle name="Linked Cell" xfId="94"/>
    <cellStyle name="Magyarázó szöveg" xfId="95"/>
    <cellStyle name="Neutral" xfId="96"/>
    <cellStyle name="Normál 2" xfId="97"/>
    <cellStyle name="Normál 2 2" xfId="98"/>
    <cellStyle name="Normál 3" xfId="99"/>
    <cellStyle name="Normál 3 3" xfId="100"/>
    <cellStyle name="Normál 4" xfId="101"/>
    <cellStyle name="Normál 8" xfId="102"/>
    <cellStyle name="Note" xfId="103"/>
    <cellStyle name="Output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rteszne\AppData\Local\Microsoft\Windows\INetCache\Content.Outlook\O5XSTDYM\k&#246;lts&#233;gvet&#233;si%20f&#337;&#246;sszes&#237;t&#337;%20mi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sítő"/>
      <sheetName val="Egyenértékű tétel"/>
      <sheetName val="Kiegészítő tételek"/>
      <sheetName val="1. Építészet"/>
      <sheetName val="2. Épületgépészet"/>
      <sheetName val="2.1 Fűtés - hűtés"/>
      <sheetName val="2.2 Vízellátás, csatornázás"/>
      <sheetName val="2.3 Légtechnika"/>
      <sheetName val="3. Elektromos"/>
      <sheetName val="4. Kertészet"/>
      <sheetName val="5. Útépítés"/>
      <sheetName val="6. Közművek"/>
      <sheetName val="6.1 Csapadékvíz"/>
      <sheetName val="6.2 Szennyvíz"/>
      <sheetName val="6.3 Vízellátás"/>
      <sheetName val="6.4 Gázellátás"/>
      <sheetName val="6.5 Kazánház"/>
      <sheetName val="6.6 Fűtés"/>
      <sheetName val="6.7 Gáz"/>
      <sheetName val="7. Teniszpályá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C25" sqref="C25:E25"/>
    </sheetView>
  </sheetViews>
  <sheetFormatPr defaultColWidth="9.140625" defaultRowHeight="15"/>
  <cols>
    <col min="1" max="1" width="9.140625" style="64" customWidth="1"/>
    <col min="2" max="2" width="36.57421875" style="64" customWidth="1"/>
    <col min="3" max="3" width="22.421875" style="64" customWidth="1"/>
    <col min="4" max="4" width="29.00390625" style="64" customWidth="1"/>
    <col min="5" max="5" width="18.00390625" style="64" customWidth="1"/>
    <col min="6" max="16384" width="9.140625" style="64" customWidth="1"/>
  </cols>
  <sheetData>
    <row r="1" spans="1:5" s="63" customFormat="1" ht="45" customHeight="1">
      <c r="A1" s="98" t="s">
        <v>618</v>
      </c>
      <c r="B1" s="98"/>
      <c r="C1" s="98"/>
      <c r="D1" s="97"/>
      <c r="E1" s="97"/>
    </row>
    <row r="2" spans="1:5" s="63" customFormat="1" ht="26.25" customHeight="1">
      <c r="A2" s="98" t="s">
        <v>224</v>
      </c>
      <c r="B2" s="98"/>
      <c r="C2" s="98"/>
      <c r="D2" s="97"/>
      <c r="E2" s="97"/>
    </row>
    <row r="4" spans="1:5" s="65" customFormat="1" ht="24.75">
      <c r="A4" s="96" t="s">
        <v>210</v>
      </c>
      <c r="B4" s="96"/>
      <c r="C4" s="96"/>
      <c r="D4" s="96"/>
      <c r="E4" s="96"/>
    </row>
    <row r="5" spans="1:5" s="65" customFormat="1" ht="15">
      <c r="A5" s="1"/>
      <c r="B5" s="2"/>
      <c r="C5" s="3"/>
      <c r="D5" s="3"/>
      <c r="E5" s="3"/>
    </row>
    <row r="6" spans="1:5" s="65" customFormat="1" ht="15">
      <c r="A6" s="1"/>
      <c r="B6" s="2"/>
      <c r="C6" s="3"/>
      <c r="D6" s="3"/>
      <c r="E6" s="3"/>
    </row>
    <row r="7" spans="1:5" ht="15.75" thickBot="1">
      <c r="A7" s="1"/>
      <c r="B7" s="2"/>
      <c r="C7" s="3"/>
      <c r="D7" s="3"/>
      <c r="E7" s="3"/>
    </row>
    <row r="8" spans="1:5" ht="15">
      <c r="A8" s="4" t="s">
        <v>2</v>
      </c>
      <c r="B8" s="5" t="s">
        <v>211</v>
      </c>
      <c r="C8" s="6" t="s">
        <v>0</v>
      </c>
      <c r="D8" s="6" t="s">
        <v>1</v>
      </c>
      <c r="E8" s="7" t="s">
        <v>212</v>
      </c>
    </row>
    <row r="9" spans="1:5" ht="15">
      <c r="A9" s="8"/>
      <c r="B9" s="9"/>
      <c r="C9" s="10"/>
      <c r="D9" s="10"/>
      <c r="E9" s="11"/>
    </row>
    <row r="10" spans="1:5" ht="15.75" thickBot="1">
      <c r="A10" s="8"/>
      <c r="B10" s="9"/>
      <c r="C10" s="10"/>
      <c r="D10" s="10"/>
      <c r="E10" s="11"/>
    </row>
    <row r="11" spans="1:5" ht="15">
      <c r="A11" s="86"/>
      <c r="B11" s="87"/>
      <c r="C11" s="87"/>
      <c r="D11" s="87"/>
      <c r="E11" s="88"/>
    </row>
    <row r="12" spans="1:5" ht="15" customHeight="1">
      <c r="A12" s="12" t="s">
        <v>213</v>
      </c>
      <c r="B12" s="13" t="s">
        <v>596</v>
      </c>
      <c r="C12" s="14">
        <f>'1. Építészet'!$H$226</f>
        <v>0</v>
      </c>
      <c r="D12" s="14">
        <f>'1. Építészet'!$I$227</f>
        <v>0</v>
      </c>
      <c r="E12" s="15">
        <f>C12+D12</f>
        <v>0</v>
      </c>
    </row>
    <row r="13" spans="1:5" ht="15" customHeight="1">
      <c r="A13" s="12" t="s">
        <v>214</v>
      </c>
      <c r="B13" s="13" t="s">
        <v>215</v>
      </c>
      <c r="C13" s="14">
        <f>'2 Gépész'!$H$197</f>
        <v>0</v>
      </c>
      <c r="D13" s="14">
        <f>'2 Gépész'!$I$198</f>
        <v>0</v>
      </c>
      <c r="E13" s="15">
        <f>C13+D13</f>
        <v>0</v>
      </c>
    </row>
    <row r="14" spans="1:5" ht="15" customHeight="1">
      <c r="A14" s="12" t="s">
        <v>216</v>
      </c>
      <c r="B14" s="16" t="s">
        <v>217</v>
      </c>
      <c r="C14" s="14">
        <f>'3. Villamos'!$H$159</f>
        <v>0</v>
      </c>
      <c r="D14" s="14">
        <f>'3. Villamos'!$I$160</f>
        <v>0</v>
      </c>
      <c r="E14" s="15">
        <f>C14+D14</f>
        <v>0</v>
      </c>
    </row>
    <row r="15" spans="1:5" ht="15" customHeight="1">
      <c r="A15" s="12" t="s">
        <v>396</v>
      </c>
      <c r="B15" s="16" t="s">
        <v>600</v>
      </c>
      <c r="C15" s="14">
        <f>'4.Kertészet'!$H$20</f>
        <v>0</v>
      </c>
      <c r="D15" s="14">
        <f>'4.Kertészet'!$I$21</f>
        <v>0</v>
      </c>
      <c r="E15" s="15">
        <f>SUM(C15:D15)</f>
        <v>0</v>
      </c>
    </row>
    <row r="16" spans="1:5" ht="15" customHeight="1">
      <c r="A16" s="12" t="s">
        <v>597</v>
      </c>
      <c r="B16" s="16" t="s">
        <v>601</v>
      </c>
      <c r="C16" s="14">
        <f>'5.Útépítés'!$H$32</f>
        <v>0</v>
      </c>
      <c r="D16" s="14">
        <f>'5.Útépítés'!$I$33</f>
        <v>0</v>
      </c>
      <c r="E16" s="15">
        <f>SUM(C16:D16)</f>
        <v>0</v>
      </c>
    </row>
    <row r="17" spans="1:5" ht="15" customHeight="1">
      <c r="A17" s="12" t="s">
        <v>598</v>
      </c>
      <c r="B17" s="16" t="s">
        <v>602</v>
      </c>
      <c r="C17" s="14">
        <f>'6. Közmű'!$H$22</f>
        <v>0</v>
      </c>
      <c r="D17" s="14">
        <f>'6. Közmű'!$I$23</f>
        <v>0</v>
      </c>
      <c r="E17" s="15">
        <f>SUM(C17:D17)</f>
        <v>0</v>
      </c>
    </row>
    <row r="18" spans="1:5" ht="15" customHeight="1">
      <c r="A18" s="12" t="s">
        <v>599</v>
      </c>
      <c r="B18" s="16" t="s">
        <v>607</v>
      </c>
      <c r="C18" s="14">
        <f>'7. Rézsűlépcső'!H38</f>
        <v>0</v>
      </c>
      <c r="D18" s="14">
        <f>'7. Rézsűlépcső'!I39</f>
        <v>0</v>
      </c>
      <c r="E18" s="15">
        <f>SUM(C18:D18)</f>
        <v>0</v>
      </c>
    </row>
    <row r="19" spans="1:5" ht="15" customHeight="1">
      <c r="A19" s="89" t="s">
        <v>218</v>
      </c>
      <c r="B19" s="90"/>
      <c r="C19" s="17"/>
      <c r="D19" s="17"/>
      <c r="E19" s="18">
        <f>SUM(E12:E18)</f>
        <v>0</v>
      </c>
    </row>
    <row r="20" spans="1:5" ht="15" customHeight="1">
      <c r="A20" s="19"/>
      <c r="B20" s="20"/>
      <c r="C20" s="20"/>
      <c r="D20" s="20"/>
      <c r="E20" s="21"/>
    </row>
    <row r="21" spans="1:5" ht="22.5" customHeight="1">
      <c r="A21" s="91" t="s">
        <v>219</v>
      </c>
      <c r="B21" s="92"/>
      <c r="C21" s="93">
        <f>E19</f>
        <v>0</v>
      </c>
      <c r="D21" s="94"/>
      <c r="E21" s="95"/>
    </row>
    <row r="22" spans="1:5" ht="15" customHeight="1">
      <c r="A22" s="22" t="s">
        <v>626</v>
      </c>
      <c r="B22" s="23"/>
      <c r="C22" s="99">
        <f>ROUND(C21*0.03,0)</f>
        <v>0</v>
      </c>
      <c r="D22" s="100"/>
      <c r="E22" s="101"/>
    </row>
    <row r="23" spans="1:5" ht="21.75" customHeight="1">
      <c r="A23" s="24" t="s">
        <v>627</v>
      </c>
      <c r="B23" s="25"/>
      <c r="C23" s="102">
        <f>SUM(C21:E22)</f>
        <v>0</v>
      </c>
      <c r="D23" s="103"/>
      <c r="E23" s="104"/>
    </row>
    <row r="24" spans="1:5" ht="15" customHeight="1">
      <c r="A24" s="19"/>
      <c r="B24" s="13" t="s">
        <v>220</v>
      </c>
      <c r="C24" s="80">
        <f>ROUND(C23*0.27,0)</f>
        <v>0</v>
      </c>
      <c r="D24" s="81"/>
      <c r="E24" s="82"/>
    </row>
    <row r="25" spans="1:5" ht="15" customHeight="1" thickBot="1">
      <c r="A25" s="26"/>
      <c r="B25" s="27" t="s">
        <v>221</v>
      </c>
      <c r="C25" s="83">
        <f>C24+C23</f>
        <v>0</v>
      </c>
      <c r="D25" s="84"/>
      <c r="E25" s="85"/>
    </row>
    <row r="26" spans="1:5" ht="15">
      <c r="A26" s="66"/>
      <c r="B26" s="66"/>
      <c r="C26" s="66"/>
      <c r="D26" s="66"/>
      <c r="E26" s="66"/>
    </row>
  </sheetData>
  <sheetProtection password="8709" sheet="1" objects="1" scenarios="1" formatColumns="0" formatRows="0"/>
  <mergeCells count="12">
    <mergeCell ref="A4:E4"/>
    <mergeCell ref="D1:E2"/>
    <mergeCell ref="A1:C1"/>
    <mergeCell ref="A2:C2"/>
    <mergeCell ref="C22:E22"/>
    <mergeCell ref="C23:E23"/>
    <mergeCell ref="C24:E24"/>
    <mergeCell ref="C25:E25"/>
    <mergeCell ref="A11:E11"/>
    <mergeCell ref="A19:B19"/>
    <mergeCell ref="A21:B21"/>
    <mergeCell ref="C21:E21"/>
  </mergeCells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8">
      <selection activeCell="M38" sqref="M38"/>
    </sheetView>
  </sheetViews>
  <sheetFormatPr defaultColWidth="9.140625" defaultRowHeight="15"/>
  <cols>
    <col min="1" max="2" width="9.140625" style="52" customWidth="1"/>
    <col min="3" max="3" width="27.8515625" style="52" customWidth="1"/>
    <col min="4" max="5" width="9.140625" style="52" customWidth="1"/>
    <col min="6" max="7" width="9.140625" style="49" customWidth="1"/>
    <col min="8" max="9" width="9.140625" style="52" customWidth="1"/>
    <col min="10" max="16384" width="9.140625" style="49" customWidth="1"/>
  </cols>
  <sheetData>
    <row r="1" spans="1:9" ht="25.5">
      <c r="A1" s="38" t="s">
        <v>2</v>
      </c>
      <c r="B1" s="39" t="s">
        <v>3</v>
      </c>
      <c r="C1" s="39" t="s">
        <v>4</v>
      </c>
      <c r="D1" s="40" t="s">
        <v>5</v>
      </c>
      <c r="E1" s="39" t="s">
        <v>6</v>
      </c>
      <c r="F1" s="33" t="s">
        <v>7</v>
      </c>
      <c r="G1" s="33" t="s">
        <v>8</v>
      </c>
      <c r="H1" s="40" t="s">
        <v>9</v>
      </c>
      <c r="I1" s="40" t="s">
        <v>10</v>
      </c>
    </row>
    <row r="2" spans="1:9" ht="81" customHeight="1">
      <c r="A2" s="41">
        <v>1</v>
      </c>
      <c r="B2" s="42" t="s">
        <v>374</v>
      </c>
      <c r="C2" s="43" t="s">
        <v>375</v>
      </c>
      <c r="D2" s="44">
        <v>90</v>
      </c>
      <c r="E2" s="42" t="s">
        <v>27</v>
      </c>
      <c r="F2" s="46">
        <v>0</v>
      </c>
      <c r="G2" s="36">
        <v>0</v>
      </c>
      <c r="H2" s="46">
        <f>ROUND(D2*F2,0)</f>
        <v>0</v>
      </c>
      <c r="I2" s="44">
        <f>ROUND(D2*G2,0)</f>
        <v>0</v>
      </c>
    </row>
    <row r="3" spans="1:9" ht="14.25">
      <c r="A3" s="41"/>
      <c r="B3" s="42"/>
      <c r="C3" s="42"/>
      <c r="D3" s="44"/>
      <c r="E3" s="42"/>
      <c r="F3" s="44"/>
      <c r="G3" s="44"/>
      <c r="H3" s="44"/>
      <c r="I3" s="44"/>
    </row>
    <row r="4" spans="1:9" ht="25.5">
      <c r="A4" s="41">
        <v>2</v>
      </c>
      <c r="B4" s="42" t="s">
        <v>376</v>
      </c>
      <c r="C4" s="43" t="s">
        <v>377</v>
      </c>
      <c r="D4" s="44">
        <v>30</v>
      </c>
      <c r="E4" s="42" t="s">
        <v>27</v>
      </c>
      <c r="F4" s="46">
        <v>0</v>
      </c>
      <c r="G4" s="36">
        <v>0</v>
      </c>
      <c r="H4" s="46">
        <f>ROUND(D4*F4,0)</f>
        <v>0</v>
      </c>
      <c r="I4" s="44">
        <f>ROUND(D4*G4,0)</f>
        <v>0</v>
      </c>
    </row>
    <row r="5" spans="1:9" ht="14.25">
      <c r="A5" s="41"/>
      <c r="B5" s="42"/>
      <c r="C5" s="42"/>
      <c r="D5" s="44"/>
      <c r="E5" s="42"/>
      <c r="F5" s="44"/>
      <c r="G5" s="44"/>
      <c r="H5" s="44"/>
      <c r="I5" s="44"/>
    </row>
    <row r="6" spans="1:9" ht="69" customHeight="1">
      <c r="A6" s="41">
        <v>3</v>
      </c>
      <c r="B6" s="42" t="s">
        <v>378</v>
      </c>
      <c r="C6" s="43" t="s">
        <v>379</v>
      </c>
      <c r="D6" s="44">
        <v>15.7</v>
      </c>
      <c r="E6" s="42" t="s">
        <v>27</v>
      </c>
      <c r="F6" s="36">
        <v>0</v>
      </c>
      <c r="G6" s="36">
        <v>0</v>
      </c>
      <c r="H6" s="44">
        <f>ROUND(D6*F6,0)</f>
        <v>0</v>
      </c>
      <c r="I6" s="44">
        <f>ROUND(D6*G6,0)</f>
        <v>0</v>
      </c>
    </row>
    <row r="7" spans="1:9" ht="14.25">
      <c r="A7" s="41"/>
      <c r="B7" s="42"/>
      <c r="C7" s="42"/>
      <c r="D7" s="44"/>
      <c r="E7" s="42"/>
      <c r="F7" s="44"/>
      <c r="G7" s="44"/>
      <c r="H7" s="44"/>
      <c r="I7" s="44"/>
    </row>
    <row r="8" spans="1:9" ht="40.5" customHeight="1">
      <c r="A8" s="41">
        <v>4</v>
      </c>
      <c r="B8" s="42" t="s">
        <v>380</v>
      </c>
      <c r="C8" s="43" t="s">
        <v>381</v>
      </c>
      <c r="D8" s="44">
        <v>15.7</v>
      </c>
      <c r="E8" s="42" t="s">
        <v>27</v>
      </c>
      <c r="F8" s="36">
        <v>0</v>
      </c>
      <c r="G8" s="36">
        <v>0</v>
      </c>
      <c r="H8" s="44">
        <f>ROUND(D8*F8,0)</f>
        <v>0</v>
      </c>
      <c r="I8" s="44">
        <f>ROUND(D8*G8,0)</f>
        <v>0</v>
      </c>
    </row>
    <row r="9" spans="1:9" ht="14.25">
      <c r="A9" s="41"/>
      <c r="B9" s="42"/>
      <c r="C9" s="42"/>
      <c r="D9" s="44"/>
      <c r="E9" s="42"/>
      <c r="F9" s="44"/>
      <c r="G9" s="44"/>
      <c r="H9" s="44"/>
      <c r="I9" s="44"/>
    </row>
    <row r="10" spans="1:9" ht="66" customHeight="1">
      <c r="A10" s="41">
        <v>5</v>
      </c>
      <c r="B10" s="42" t="s">
        <v>382</v>
      </c>
      <c r="C10" s="43" t="s">
        <v>383</v>
      </c>
      <c r="D10" s="44">
        <v>120</v>
      </c>
      <c r="E10" s="42" t="s">
        <v>27</v>
      </c>
      <c r="F10" s="46">
        <v>0</v>
      </c>
      <c r="G10" s="36">
        <v>0</v>
      </c>
      <c r="H10" s="46">
        <f>ROUND(D10*F10,0)</f>
        <v>0</v>
      </c>
      <c r="I10" s="44">
        <f>ROUND(D10*G10,0)</f>
        <v>0</v>
      </c>
    </row>
    <row r="11" spans="1:9" ht="14.25">
      <c r="A11" s="41"/>
      <c r="B11" s="42"/>
      <c r="C11" s="42"/>
      <c r="D11" s="44"/>
      <c r="E11" s="42"/>
      <c r="F11" s="44"/>
      <c r="G11" s="44"/>
      <c r="H11" s="44"/>
      <c r="I11" s="44"/>
    </row>
    <row r="12" spans="1:9" ht="21.75" customHeight="1">
      <c r="A12" s="38"/>
      <c r="B12" s="39"/>
      <c r="C12" s="39" t="s">
        <v>17</v>
      </c>
      <c r="D12" s="40"/>
      <c r="E12" s="39"/>
      <c r="F12" s="40"/>
      <c r="G12" s="40"/>
      <c r="H12" s="40">
        <f>ROUND(SUM(H2:H11),0)</f>
        <v>0</v>
      </c>
      <c r="I12" s="40">
        <f>ROUND(SUM(I2:I11),0)</f>
        <v>0</v>
      </c>
    </row>
    <row r="13" spans="6:7" ht="14.25">
      <c r="F13" s="52"/>
      <c r="G13" s="52"/>
    </row>
    <row r="14" spans="1:9" ht="25.5">
      <c r="A14" s="38" t="s">
        <v>2</v>
      </c>
      <c r="B14" s="39" t="s">
        <v>3</v>
      </c>
      <c r="C14" s="39" t="s">
        <v>4</v>
      </c>
      <c r="D14" s="40" t="s">
        <v>5</v>
      </c>
      <c r="E14" s="39" t="s">
        <v>6</v>
      </c>
      <c r="F14" s="33" t="s">
        <v>7</v>
      </c>
      <c r="G14" s="33" t="s">
        <v>8</v>
      </c>
      <c r="H14" s="40" t="s">
        <v>9</v>
      </c>
      <c r="I14" s="40" t="s">
        <v>10</v>
      </c>
    </row>
    <row r="15" spans="1:9" ht="51.75">
      <c r="A15" s="41">
        <v>1</v>
      </c>
      <c r="B15" s="42" t="s">
        <v>384</v>
      </c>
      <c r="C15" s="43" t="s">
        <v>613</v>
      </c>
      <c r="D15" s="44">
        <v>62.3</v>
      </c>
      <c r="E15" s="42" t="s">
        <v>27</v>
      </c>
      <c r="F15" s="36">
        <v>0</v>
      </c>
      <c r="G15" s="36">
        <v>0</v>
      </c>
      <c r="H15" s="44">
        <f>ROUND(D15*F15,0)</f>
        <v>0</v>
      </c>
      <c r="I15" s="44">
        <f>ROUND(D15*G15,0)</f>
        <v>0</v>
      </c>
    </row>
    <row r="16" spans="1:9" ht="14.25">
      <c r="A16" s="41"/>
      <c r="B16" s="42"/>
      <c r="C16" s="42"/>
      <c r="D16" s="44"/>
      <c r="E16" s="42"/>
      <c r="F16" s="36"/>
      <c r="G16" s="36"/>
      <c r="H16" s="44"/>
      <c r="I16" s="44"/>
    </row>
    <row r="17" spans="1:9" ht="39">
      <c r="A17" s="41">
        <v>2</v>
      </c>
      <c r="B17" s="42" t="s">
        <v>385</v>
      </c>
      <c r="C17" s="43" t="s">
        <v>386</v>
      </c>
      <c r="D17" s="44">
        <v>5.1</v>
      </c>
      <c r="E17" s="42" t="s">
        <v>27</v>
      </c>
      <c r="F17" s="36">
        <v>0</v>
      </c>
      <c r="G17" s="36">
        <v>0</v>
      </c>
      <c r="H17" s="44">
        <f>ROUND(D17*F17,0)</f>
        <v>0</v>
      </c>
      <c r="I17" s="44">
        <f>ROUND(D17*G17,0)</f>
        <v>0</v>
      </c>
    </row>
    <row r="18" spans="1:9" ht="14.25">
      <c r="A18" s="41"/>
      <c r="B18" s="42"/>
      <c r="C18" s="42"/>
      <c r="D18" s="44"/>
      <c r="E18" s="42"/>
      <c r="F18" s="44"/>
      <c r="G18" s="44"/>
      <c r="H18" s="44"/>
      <c r="I18" s="44"/>
    </row>
    <row r="19" spans="1:9" ht="15.75" customHeight="1">
      <c r="A19" s="38"/>
      <c r="B19" s="39"/>
      <c r="C19" s="39" t="s">
        <v>17</v>
      </c>
      <c r="D19" s="40"/>
      <c r="E19" s="39"/>
      <c r="F19" s="40"/>
      <c r="G19" s="40"/>
      <c r="H19" s="40">
        <f>ROUND(SUM(H15:H18),0)</f>
        <v>0</v>
      </c>
      <c r="I19" s="40">
        <f>ROUND(SUM(I15:I18),0)</f>
        <v>0</v>
      </c>
    </row>
    <row r="20" spans="6:7" ht="14.25">
      <c r="F20" s="52"/>
      <c r="G20" s="52"/>
    </row>
    <row r="21" spans="1:9" ht="25.5">
      <c r="A21" s="38" t="s">
        <v>2</v>
      </c>
      <c r="B21" s="39" t="s">
        <v>3</v>
      </c>
      <c r="C21" s="39" t="s">
        <v>4</v>
      </c>
      <c r="D21" s="40" t="s">
        <v>5</v>
      </c>
      <c r="E21" s="39" t="s">
        <v>6</v>
      </c>
      <c r="F21" s="33" t="s">
        <v>7</v>
      </c>
      <c r="G21" s="33" t="s">
        <v>8</v>
      </c>
      <c r="H21" s="40" t="s">
        <v>9</v>
      </c>
      <c r="I21" s="40" t="s">
        <v>10</v>
      </c>
    </row>
    <row r="22" spans="1:9" ht="64.5">
      <c r="A22" s="41">
        <v>1</v>
      </c>
      <c r="B22" s="42" t="s">
        <v>387</v>
      </c>
      <c r="C22" s="43" t="s">
        <v>388</v>
      </c>
      <c r="D22" s="44">
        <v>4.81</v>
      </c>
      <c r="E22" s="42" t="s">
        <v>389</v>
      </c>
      <c r="F22" s="36">
        <v>0</v>
      </c>
      <c r="G22" s="36">
        <v>0</v>
      </c>
      <c r="H22" s="44">
        <f>ROUND(D22*F22,0)</f>
        <v>0</v>
      </c>
      <c r="I22" s="44">
        <f>ROUND(D22*G22,0)</f>
        <v>0</v>
      </c>
    </row>
    <row r="23" spans="1:9" ht="14.25">
      <c r="A23" s="41"/>
      <c r="B23" s="42"/>
      <c r="C23" s="42"/>
      <c r="D23" s="44"/>
      <c r="E23" s="42"/>
      <c r="F23" s="44"/>
      <c r="G23" s="44"/>
      <c r="H23" s="44"/>
      <c r="I23" s="44"/>
    </row>
    <row r="24" spans="1:9" ht="14.25">
      <c r="A24" s="38"/>
      <c r="B24" s="39"/>
      <c r="C24" s="39" t="s">
        <v>17</v>
      </c>
      <c r="D24" s="40"/>
      <c r="E24" s="39"/>
      <c r="F24" s="40"/>
      <c r="G24" s="40"/>
      <c r="H24" s="40">
        <f>ROUND(SUM(H22:H23),0)</f>
        <v>0</v>
      </c>
      <c r="I24" s="40">
        <f>ROUND(SUM(I22:I23),0)</f>
        <v>0</v>
      </c>
    </row>
    <row r="25" spans="6:7" ht="14.25">
      <c r="F25" s="52"/>
      <c r="G25" s="52"/>
    </row>
    <row r="26" spans="1:9" ht="25.5">
      <c r="A26" s="38" t="s">
        <v>2</v>
      </c>
      <c r="B26" s="39" t="s">
        <v>3</v>
      </c>
      <c r="C26" s="39" t="s">
        <v>4</v>
      </c>
      <c r="D26" s="40" t="s">
        <v>5</v>
      </c>
      <c r="E26" s="39" t="s">
        <v>6</v>
      </c>
      <c r="F26" s="33" t="s">
        <v>7</v>
      </c>
      <c r="G26" s="33" t="s">
        <v>8</v>
      </c>
      <c r="H26" s="40" t="s">
        <v>9</v>
      </c>
      <c r="I26" s="40" t="s">
        <v>10</v>
      </c>
    </row>
    <row r="27" spans="1:9" ht="51.75">
      <c r="A27" s="41">
        <v>1</v>
      </c>
      <c r="B27" s="42" t="s">
        <v>390</v>
      </c>
      <c r="C27" s="43" t="s">
        <v>391</v>
      </c>
      <c r="D27" s="44">
        <v>3.4</v>
      </c>
      <c r="E27" s="42" t="s">
        <v>90</v>
      </c>
      <c r="F27" s="36">
        <v>0</v>
      </c>
      <c r="G27" s="36">
        <v>0</v>
      </c>
      <c r="H27" s="44">
        <f>ROUND(D27*F27,0)</f>
        <v>0</v>
      </c>
      <c r="I27" s="44">
        <f>ROUND(D27*G27,0)</f>
        <v>0</v>
      </c>
    </row>
    <row r="28" spans="1:9" ht="14.25">
      <c r="A28" s="41"/>
      <c r="B28" s="42"/>
      <c r="C28" s="42"/>
      <c r="D28" s="44"/>
      <c r="E28" s="42"/>
      <c r="F28" s="44"/>
      <c r="G28" s="44"/>
      <c r="H28" s="44"/>
      <c r="I28" s="44"/>
    </row>
    <row r="29" spans="1:9" ht="14.25">
      <c r="A29" s="38"/>
      <c r="B29" s="39"/>
      <c r="C29" s="39" t="s">
        <v>17</v>
      </c>
      <c r="D29" s="40"/>
      <c r="E29" s="39"/>
      <c r="F29" s="40"/>
      <c r="G29" s="40"/>
      <c r="H29" s="40">
        <f>ROUND(SUM(H27:H28),0)</f>
        <v>0</v>
      </c>
      <c r="I29" s="40">
        <f>ROUND(SUM(I27:I28),0)</f>
        <v>0</v>
      </c>
    </row>
    <row r="30" spans="6:7" ht="14.25">
      <c r="F30" s="52"/>
      <c r="G30" s="52"/>
    </row>
    <row r="31" spans="1:9" ht="25.5">
      <c r="A31" s="38" t="s">
        <v>2</v>
      </c>
      <c r="B31" s="39" t="s">
        <v>3</v>
      </c>
      <c r="C31" s="39" t="s">
        <v>4</v>
      </c>
      <c r="D31" s="40" t="s">
        <v>5</v>
      </c>
      <c r="E31" s="39" t="s">
        <v>6</v>
      </c>
      <c r="F31" s="33" t="s">
        <v>7</v>
      </c>
      <c r="G31" s="33" t="s">
        <v>8</v>
      </c>
      <c r="H31" s="40" t="s">
        <v>9</v>
      </c>
      <c r="I31" s="40" t="s">
        <v>10</v>
      </c>
    </row>
    <row r="32" spans="1:9" ht="51.75">
      <c r="A32" s="41">
        <v>1</v>
      </c>
      <c r="B32" s="42" t="s">
        <v>392</v>
      </c>
      <c r="C32" s="43" t="s">
        <v>393</v>
      </c>
      <c r="D32" s="44">
        <v>74</v>
      </c>
      <c r="E32" s="42" t="s">
        <v>19</v>
      </c>
      <c r="F32" s="36">
        <v>0</v>
      </c>
      <c r="G32" s="36">
        <v>0</v>
      </c>
      <c r="H32" s="44">
        <f>ROUND(D32*F32,0)</f>
        <v>0</v>
      </c>
      <c r="I32" s="44">
        <f>ROUND(D32*G32,0)</f>
        <v>0</v>
      </c>
    </row>
    <row r="33" spans="1:9" ht="14.25">
      <c r="A33" s="41"/>
      <c r="B33" s="42"/>
      <c r="C33" s="42"/>
      <c r="D33" s="44"/>
      <c r="E33" s="42"/>
      <c r="F33" s="44"/>
      <c r="G33" s="44"/>
      <c r="H33" s="44"/>
      <c r="I33" s="44"/>
    </row>
    <row r="34" spans="1:9" ht="51.75">
      <c r="A34" s="41">
        <v>2</v>
      </c>
      <c r="B34" s="42" t="s">
        <v>394</v>
      </c>
      <c r="C34" s="43" t="s">
        <v>395</v>
      </c>
      <c r="D34" s="44">
        <v>40</v>
      </c>
      <c r="E34" s="42" t="s">
        <v>19</v>
      </c>
      <c r="F34" s="36">
        <v>0</v>
      </c>
      <c r="G34" s="36">
        <v>0</v>
      </c>
      <c r="H34" s="44">
        <f>ROUND(D34*F34,0)</f>
        <v>0</v>
      </c>
      <c r="I34" s="44">
        <f>ROUND(D34*G34,0)</f>
        <v>0</v>
      </c>
    </row>
    <row r="35" spans="1:9" ht="14.25">
      <c r="A35" s="41"/>
      <c r="B35" s="42"/>
      <c r="C35" s="42"/>
      <c r="D35" s="44"/>
      <c r="E35" s="42"/>
      <c r="F35" s="44"/>
      <c r="G35" s="44"/>
      <c r="H35" s="44"/>
      <c r="I35" s="44"/>
    </row>
    <row r="36" spans="1:9" ht="14.25">
      <c r="A36" s="38"/>
      <c r="B36" s="39"/>
      <c r="C36" s="39" t="s">
        <v>17</v>
      </c>
      <c r="D36" s="40"/>
      <c r="E36" s="39"/>
      <c r="F36" s="40"/>
      <c r="G36" s="40"/>
      <c r="H36" s="40">
        <f>ROUND(SUM(H32:H35),0)</f>
        <v>0</v>
      </c>
      <c r="I36" s="40">
        <f>ROUND(SUM(I32:I35),0)</f>
        <v>0</v>
      </c>
    </row>
    <row r="38" spans="1:9" ht="14.25">
      <c r="A38" s="55"/>
      <c r="B38" s="55"/>
      <c r="C38" s="55" t="s">
        <v>9</v>
      </c>
      <c r="D38" s="55"/>
      <c r="E38" s="55"/>
      <c r="F38" s="55"/>
      <c r="G38" s="55"/>
      <c r="H38" s="55">
        <f>SUM(H12+H19+H24+H29+H36)</f>
        <v>0</v>
      </c>
      <c r="I38" s="55"/>
    </row>
    <row r="39" spans="1:9" ht="14.25">
      <c r="A39" s="55"/>
      <c r="B39" s="55"/>
      <c r="C39" s="55" t="s">
        <v>10</v>
      </c>
      <c r="D39" s="55"/>
      <c r="E39" s="55"/>
      <c r="F39" s="55"/>
      <c r="G39" s="55"/>
      <c r="H39" s="55"/>
      <c r="I39" s="55">
        <f>SUM(I12+I19+I24+I29+I36)</f>
        <v>0</v>
      </c>
    </row>
  </sheetData>
  <sheetProtection password="8709" sheet="1" objects="1" scenarios="1" formatColumns="0" formatRows="0"/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80" zoomScaleNormal="80" workbookViewId="0" topLeftCell="A1">
      <selection activeCell="C9" sqref="C9"/>
    </sheetView>
  </sheetViews>
  <sheetFormatPr defaultColWidth="9.140625" defaultRowHeight="15"/>
  <cols>
    <col min="1" max="1" width="6.8515625" style="0" customWidth="1"/>
    <col min="2" max="4" width="31.00390625" style="0" customWidth="1"/>
  </cols>
  <sheetData>
    <row r="1" spans="1:3" ht="15" customHeight="1">
      <c r="A1" s="98" t="s">
        <v>618</v>
      </c>
      <c r="B1" s="98"/>
      <c r="C1" s="98"/>
    </row>
    <row r="2" spans="1:3" ht="14.25">
      <c r="A2" s="98"/>
      <c r="B2" s="98"/>
      <c r="C2" s="98"/>
    </row>
    <row r="3" spans="1:3" ht="15" customHeight="1">
      <c r="A3" s="98" t="s">
        <v>224</v>
      </c>
      <c r="B3" s="98"/>
      <c r="C3" s="98"/>
    </row>
    <row r="4" spans="1:3" ht="14.25">
      <c r="A4" s="98"/>
      <c r="B4" s="98"/>
      <c r="C4" s="98"/>
    </row>
    <row r="6" spans="1:4" ht="14.25">
      <c r="A6" s="105" t="s">
        <v>608</v>
      </c>
      <c r="B6" s="105"/>
      <c r="C6" s="105"/>
      <c r="D6" s="105"/>
    </row>
    <row r="7" spans="1:4" s="29" customFormat="1" ht="43.5">
      <c r="A7" s="28" t="s">
        <v>609</v>
      </c>
      <c r="B7" s="28" t="s">
        <v>610</v>
      </c>
      <c r="C7" s="28" t="s">
        <v>611</v>
      </c>
      <c r="D7" s="28" t="s">
        <v>612</v>
      </c>
    </row>
    <row r="8" spans="1:4" s="29" customFormat="1" ht="14.25">
      <c r="A8" s="30">
        <v>1</v>
      </c>
      <c r="B8" s="31"/>
      <c r="C8" s="31"/>
      <c r="D8" s="31"/>
    </row>
    <row r="9" spans="1:4" s="29" customFormat="1" ht="14.25">
      <c r="A9" s="30">
        <v>2</v>
      </c>
      <c r="B9" s="31"/>
      <c r="C9" s="31"/>
      <c r="D9" s="31"/>
    </row>
    <row r="10" spans="1:4" s="29" customFormat="1" ht="14.25">
      <c r="A10" s="30">
        <v>3</v>
      </c>
      <c r="B10" s="31"/>
      <c r="C10" s="31"/>
      <c r="D10" s="31"/>
    </row>
    <row r="11" spans="1:4" s="29" customFormat="1" ht="14.25">
      <c r="A11" s="30">
        <v>4</v>
      </c>
      <c r="B11" s="31"/>
      <c r="C11" s="31"/>
      <c r="D11" s="31"/>
    </row>
    <row r="12" spans="1:4" s="29" customFormat="1" ht="14.25">
      <c r="A12" s="30">
        <v>5</v>
      </c>
      <c r="B12" s="31"/>
      <c r="C12" s="31"/>
      <c r="D12" s="31"/>
    </row>
    <row r="13" spans="1:4" s="29" customFormat="1" ht="14.25">
      <c r="A13" s="30">
        <v>6</v>
      </c>
      <c r="B13" s="31"/>
      <c r="C13" s="31"/>
      <c r="D13" s="31"/>
    </row>
    <row r="14" spans="1:4" s="29" customFormat="1" ht="14.25">
      <c r="A14" s="30">
        <v>7</v>
      </c>
      <c r="B14" s="31"/>
      <c r="C14" s="31"/>
      <c r="D14" s="31"/>
    </row>
    <row r="15" spans="1:4" s="29" customFormat="1" ht="14.25">
      <c r="A15" s="30">
        <v>8</v>
      </c>
      <c r="B15" s="31"/>
      <c r="C15" s="31"/>
      <c r="D15" s="31"/>
    </row>
    <row r="16" spans="1:4" s="29" customFormat="1" ht="14.25">
      <c r="A16" s="30">
        <v>9</v>
      </c>
      <c r="B16" s="31"/>
      <c r="C16" s="31"/>
      <c r="D16" s="31"/>
    </row>
    <row r="17" spans="1:4" s="29" customFormat="1" ht="14.25">
      <c r="A17" s="30">
        <v>10</v>
      </c>
      <c r="B17" s="31"/>
      <c r="C17" s="31"/>
      <c r="D17" s="31"/>
    </row>
    <row r="18" spans="1:4" s="29" customFormat="1" ht="14.25">
      <c r="A18" s="32"/>
      <c r="B18" s="32"/>
      <c r="C18" s="32"/>
      <c r="D18" s="32"/>
    </row>
    <row r="19" spans="1:4" s="29" customFormat="1" ht="14.25">
      <c r="A19" s="32"/>
      <c r="B19" s="32"/>
      <c r="C19" s="32"/>
      <c r="D19" s="32"/>
    </row>
    <row r="20" spans="1:4" s="29" customFormat="1" ht="14.25">
      <c r="A20" s="32"/>
      <c r="B20" s="32"/>
      <c r="C20" s="32"/>
      <c r="D20" s="32"/>
    </row>
    <row r="21" spans="1:4" s="29" customFormat="1" ht="14.25">
      <c r="A21" s="32"/>
      <c r="B21" s="32"/>
      <c r="C21" s="32"/>
      <c r="D21" s="32"/>
    </row>
    <row r="22" spans="1:4" s="29" customFormat="1" ht="14.25">
      <c r="A22" s="32"/>
      <c r="B22" s="32"/>
      <c r="C22" s="32"/>
      <c r="D22" s="32"/>
    </row>
    <row r="23" spans="1:4" s="29" customFormat="1" ht="14.25">
      <c r="A23" s="32"/>
      <c r="B23" s="32"/>
      <c r="C23" s="32"/>
      <c r="D23" s="32"/>
    </row>
    <row r="24" spans="1:4" s="29" customFormat="1" ht="14.25">
      <c r="A24" s="32"/>
      <c r="B24" s="32"/>
      <c r="C24" s="32"/>
      <c r="D24" s="32"/>
    </row>
    <row r="25" spans="1:4" s="29" customFormat="1" ht="14.25">
      <c r="A25" s="32"/>
      <c r="B25" s="32"/>
      <c r="C25" s="32"/>
      <c r="D25" s="32"/>
    </row>
    <row r="26" spans="1:4" s="29" customFormat="1" ht="14.25">
      <c r="A26" s="32"/>
      <c r="B26" s="32"/>
      <c r="C26" s="32"/>
      <c r="D26" s="32"/>
    </row>
    <row r="27" spans="1:4" s="29" customFormat="1" ht="14.25">
      <c r="A27" s="32"/>
      <c r="B27" s="32"/>
      <c r="C27" s="32"/>
      <c r="D27" s="32"/>
    </row>
    <row r="28" spans="1:4" s="29" customFormat="1" ht="14.25">
      <c r="A28" s="32"/>
      <c r="B28" s="32"/>
      <c r="C28" s="32"/>
      <c r="D28" s="32"/>
    </row>
    <row r="29" spans="1:4" s="29" customFormat="1" ht="14.25">
      <c r="A29" s="32"/>
      <c r="B29" s="32"/>
      <c r="C29" s="32"/>
      <c r="D29" s="32"/>
    </row>
    <row r="30" s="29" customFormat="1" ht="14.25"/>
    <row r="31" s="29" customFormat="1" ht="14.25"/>
    <row r="32" s="29" customFormat="1" ht="14.25"/>
  </sheetData>
  <sheetProtection formatColumns="0" formatRows="0"/>
  <mergeCells count="3">
    <mergeCell ref="A6:D6"/>
    <mergeCell ref="A1:C2"/>
    <mergeCell ref="A3:C4"/>
  </mergeCells>
  <printOptions/>
  <pageMargins left="0.9055118110236221" right="0.7086614173228347" top="0.7480314960629921" bottom="0.7480314960629921" header="0.31496062992125984" footer="0.31496062992125984"/>
  <pageSetup fitToHeight="10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2" sqref="H12"/>
    </sheetView>
  </sheetViews>
  <sheetFormatPr defaultColWidth="9.140625" defaultRowHeight="15"/>
  <cols>
    <col min="1" max="2" width="9.140625" style="49" customWidth="1"/>
    <col min="3" max="3" width="40.421875" style="49" customWidth="1"/>
    <col min="4" max="16384" width="9.140625" style="49" customWidth="1"/>
  </cols>
  <sheetData>
    <row r="1" spans="1:3" ht="14.25">
      <c r="A1" s="97" t="s">
        <v>618</v>
      </c>
      <c r="B1" s="97"/>
      <c r="C1" s="97"/>
    </row>
    <row r="2" spans="1:3" ht="14.25">
      <c r="A2" s="97"/>
      <c r="B2" s="97"/>
      <c r="C2" s="97"/>
    </row>
    <row r="3" spans="1:3" ht="14.25">
      <c r="A3" s="97" t="s">
        <v>224</v>
      </c>
      <c r="B3" s="97"/>
      <c r="C3" s="97"/>
    </row>
    <row r="4" spans="1:3" ht="14.25">
      <c r="A4" s="97"/>
      <c r="B4" s="97"/>
      <c r="C4" s="97"/>
    </row>
    <row r="6" spans="1:9" ht="14.25">
      <c r="A6" s="106" t="s">
        <v>619</v>
      </c>
      <c r="B6" s="107"/>
      <c r="C6" s="107"/>
      <c r="D6" s="107"/>
      <c r="E6" s="107"/>
      <c r="F6" s="107"/>
      <c r="G6" s="107"/>
      <c r="H6" s="107"/>
      <c r="I6" s="108"/>
    </row>
    <row r="7" spans="1:9" ht="25.5">
      <c r="A7" s="75" t="s">
        <v>609</v>
      </c>
      <c r="B7" s="75" t="s">
        <v>3</v>
      </c>
      <c r="C7" s="75" t="s">
        <v>4</v>
      </c>
      <c r="D7" s="76" t="s">
        <v>5</v>
      </c>
      <c r="E7" s="75" t="s">
        <v>6</v>
      </c>
      <c r="F7" s="71" t="s">
        <v>7</v>
      </c>
      <c r="G7" s="71" t="s">
        <v>8</v>
      </c>
      <c r="H7" s="71" t="s">
        <v>9</v>
      </c>
      <c r="I7" s="71" t="s">
        <v>10</v>
      </c>
    </row>
    <row r="8" spans="1:9" ht="14.25">
      <c r="A8" s="77">
        <v>1</v>
      </c>
      <c r="B8" s="78"/>
      <c r="C8" s="78"/>
      <c r="D8" s="78"/>
      <c r="E8" s="78"/>
      <c r="F8" s="79">
        <v>0</v>
      </c>
      <c r="G8" s="79">
        <v>0</v>
      </c>
      <c r="H8" s="72">
        <f>ROUND(D8*F8,0)</f>
        <v>0</v>
      </c>
      <c r="I8" s="72">
        <f>ROUND(D8*G8,0)</f>
        <v>0</v>
      </c>
    </row>
    <row r="9" spans="1:9" ht="14.25">
      <c r="A9" s="77">
        <v>2</v>
      </c>
      <c r="B9" s="78"/>
      <c r="C9" s="78"/>
      <c r="D9" s="78"/>
      <c r="E9" s="78"/>
      <c r="F9" s="78"/>
      <c r="G9" s="78"/>
      <c r="H9" s="72">
        <f aca="true" t="shared" si="0" ref="H9:H17">ROUND(D9*F9,0)</f>
        <v>0</v>
      </c>
      <c r="I9" s="72">
        <f aca="true" t="shared" si="1" ref="I9:I17">ROUND(D9*G9,0)</f>
        <v>0</v>
      </c>
    </row>
    <row r="10" spans="1:9" ht="14.25">
      <c r="A10" s="77">
        <v>3</v>
      </c>
      <c r="B10" s="78"/>
      <c r="C10" s="78"/>
      <c r="D10" s="78"/>
      <c r="E10" s="78"/>
      <c r="F10" s="78"/>
      <c r="G10" s="78"/>
      <c r="H10" s="72">
        <f t="shared" si="0"/>
        <v>0</v>
      </c>
      <c r="I10" s="72">
        <f t="shared" si="1"/>
        <v>0</v>
      </c>
    </row>
    <row r="11" spans="1:9" ht="14.25">
      <c r="A11" s="77">
        <v>4</v>
      </c>
      <c r="B11" s="78"/>
      <c r="C11" s="78"/>
      <c r="D11" s="78"/>
      <c r="E11" s="78"/>
      <c r="F11" s="78"/>
      <c r="G11" s="78"/>
      <c r="H11" s="72">
        <f t="shared" si="0"/>
        <v>0</v>
      </c>
      <c r="I11" s="72">
        <f t="shared" si="1"/>
        <v>0</v>
      </c>
    </row>
    <row r="12" spans="1:9" ht="14.25">
      <c r="A12" s="77">
        <v>5</v>
      </c>
      <c r="B12" s="78"/>
      <c r="C12" s="78"/>
      <c r="D12" s="78"/>
      <c r="E12" s="78"/>
      <c r="F12" s="78"/>
      <c r="G12" s="78"/>
      <c r="H12" s="72">
        <f t="shared" si="0"/>
        <v>0</v>
      </c>
      <c r="I12" s="72">
        <f t="shared" si="1"/>
        <v>0</v>
      </c>
    </row>
    <row r="13" spans="1:9" ht="14.25">
      <c r="A13" s="77">
        <v>6</v>
      </c>
      <c r="B13" s="78"/>
      <c r="C13" s="78"/>
      <c r="D13" s="78"/>
      <c r="E13" s="78"/>
      <c r="F13" s="78"/>
      <c r="G13" s="78"/>
      <c r="H13" s="72">
        <f t="shared" si="0"/>
        <v>0</v>
      </c>
      <c r="I13" s="72">
        <f t="shared" si="1"/>
        <v>0</v>
      </c>
    </row>
    <row r="14" spans="1:9" ht="14.25">
      <c r="A14" s="77">
        <v>7</v>
      </c>
      <c r="B14" s="78"/>
      <c r="C14" s="78"/>
      <c r="D14" s="78"/>
      <c r="E14" s="78"/>
      <c r="F14" s="78"/>
      <c r="G14" s="78"/>
      <c r="H14" s="72">
        <f t="shared" si="0"/>
        <v>0</v>
      </c>
      <c r="I14" s="72">
        <f t="shared" si="1"/>
        <v>0</v>
      </c>
    </row>
    <row r="15" spans="1:9" ht="14.25">
      <c r="A15" s="77">
        <v>8</v>
      </c>
      <c r="B15" s="78"/>
      <c r="C15" s="78"/>
      <c r="D15" s="78"/>
      <c r="E15" s="78"/>
      <c r="F15" s="78"/>
      <c r="G15" s="78"/>
      <c r="H15" s="72">
        <f t="shared" si="0"/>
        <v>0</v>
      </c>
      <c r="I15" s="72">
        <f t="shared" si="1"/>
        <v>0</v>
      </c>
    </row>
    <row r="16" spans="1:9" ht="14.25">
      <c r="A16" s="77">
        <v>9</v>
      </c>
      <c r="B16" s="78"/>
      <c r="C16" s="78"/>
      <c r="D16" s="78"/>
      <c r="E16" s="78"/>
      <c r="F16" s="78"/>
      <c r="G16" s="78"/>
      <c r="H16" s="72">
        <f t="shared" si="0"/>
        <v>0</v>
      </c>
      <c r="I16" s="72">
        <f t="shared" si="1"/>
        <v>0</v>
      </c>
    </row>
    <row r="17" spans="1:9" ht="14.25">
      <c r="A17" s="77">
        <v>10</v>
      </c>
      <c r="B17" s="78"/>
      <c r="C17" s="78"/>
      <c r="D17" s="78"/>
      <c r="E17" s="78"/>
      <c r="F17" s="78"/>
      <c r="G17" s="78"/>
      <c r="H17" s="72">
        <f t="shared" si="0"/>
        <v>0</v>
      </c>
      <c r="I17" s="72">
        <f t="shared" si="1"/>
        <v>0</v>
      </c>
    </row>
    <row r="18" spans="1:9" ht="14.25">
      <c r="A18" s="67"/>
      <c r="B18" s="68"/>
      <c r="C18" s="68" t="s">
        <v>459</v>
      </c>
      <c r="D18" s="68"/>
      <c r="E18" s="69"/>
      <c r="F18" s="68"/>
      <c r="G18" s="70"/>
      <c r="H18" s="73">
        <f>SUM(H8:H17)</f>
        <v>0</v>
      </c>
      <c r="I18" s="74">
        <f>SUM(I8:I17)</f>
        <v>0</v>
      </c>
    </row>
  </sheetData>
  <sheetProtection password="8709" sheet="1" objects="1" scenarios="1" formatColumns="0" formatRows="0"/>
  <mergeCells count="3">
    <mergeCell ref="A6:I6"/>
    <mergeCell ref="A1:C2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7"/>
  <sheetViews>
    <sheetView zoomScale="70" zoomScaleNormal="70" zoomScalePageLayoutView="0" workbookViewId="0" topLeftCell="A16">
      <selection activeCell="M21" sqref="M21"/>
    </sheetView>
  </sheetViews>
  <sheetFormatPr defaultColWidth="9.140625" defaultRowHeight="15"/>
  <cols>
    <col min="1" max="2" width="9.140625" style="42" customWidth="1"/>
    <col min="3" max="3" width="19.7109375" style="42" customWidth="1"/>
    <col min="4" max="4" width="9.7109375" style="42" customWidth="1"/>
    <col min="5" max="5" width="9.140625" style="42" customWidth="1"/>
    <col min="6" max="7" width="9.140625" style="35" customWidth="1"/>
    <col min="8" max="9" width="9.140625" style="42" customWidth="1"/>
    <col min="10" max="16384" width="9.140625" style="35" customWidth="1"/>
  </cols>
  <sheetData>
    <row r="1" spans="1:9" s="34" customFormat="1" ht="25.5">
      <c r="A1" s="38" t="s">
        <v>2</v>
      </c>
      <c r="B1" s="39" t="s">
        <v>3</v>
      </c>
      <c r="C1" s="39" t="s">
        <v>4</v>
      </c>
      <c r="D1" s="40" t="s">
        <v>5</v>
      </c>
      <c r="E1" s="39" t="s">
        <v>6</v>
      </c>
      <c r="F1" s="40" t="s">
        <v>7</v>
      </c>
      <c r="G1" s="40" t="s">
        <v>8</v>
      </c>
      <c r="H1" s="40" t="s">
        <v>9</v>
      </c>
      <c r="I1" s="40" t="s">
        <v>10</v>
      </c>
    </row>
    <row r="2" spans="1:9" ht="66" customHeight="1">
      <c r="A2" s="41">
        <v>1</v>
      </c>
      <c r="B2" s="42" t="s">
        <v>11</v>
      </c>
      <c r="C2" s="43" t="s">
        <v>13</v>
      </c>
      <c r="D2" s="44">
        <v>3</v>
      </c>
      <c r="E2" s="42" t="s">
        <v>12</v>
      </c>
      <c r="F2" s="46">
        <v>0</v>
      </c>
      <c r="G2" s="36">
        <v>0</v>
      </c>
      <c r="H2" s="46">
        <f>ROUND(D2*F2,0)</f>
        <v>0</v>
      </c>
      <c r="I2" s="44">
        <f>ROUND(D2*G2,0)</f>
        <v>0</v>
      </c>
    </row>
    <row r="3" spans="1:9" ht="12.75">
      <c r="A3" s="41"/>
      <c r="D3" s="44"/>
      <c r="F3" s="44"/>
      <c r="G3" s="44"/>
      <c r="H3" s="44"/>
      <c r="I3" s="44"/>
    </row>
    <row r="4" spans="1:9" ht="60.75" customHeight="1">
      <c r="A4" s="41">
        <v>2</v>
      </c>
      <c r="B4" s="42" t="s">
        <v>14</v>
      </c>
      <c r="C4" s="43" t="s">
        <v>16</v>
      </c>
      <c r="D4" s="44">
        <v>1</v>
      </c>
      <c r="E4" s="42" t="s">
        <v>15</v>
      </c>
      <c r="F4" s="46">
        <v>0</v>
      </c>
      <c r="G4" s="36">
        <v>0</v>
      </c>
      <c r="H4" s="46">
        <f>ROUND(D4*F4,0)</f>
        <v>0</v>
      </c>
      <c r="I4" s="44">
        <f>ROUND(D4*G4,0)</f>
        <v>0</v>
      </c>
    </row>
    <row r="5" spans="1:9" ht="12.75">
      <c r="A5" s="41"/>
      <c r="D5" s="44"/>
      <c r="F5" s="44"/>
      <c r="G5" s="44"/>
      <c r="H5" s="44"/>
      <c r="I5" s="44"/>
    </row>
    <row r="6" spans="1:9" s="37" customFormat="1" ht="28.5" customHeight="1">
      <c r="A6" s="38"/>
      <c r="B6" s="39"/>
      <c r="C6" s="39" t="s">
        <v>17</v>
      </c>
      <c r="D6" s="40"/>
      <c r="E6" s="39"/>
      <c r="F6" s="40"/>
      <c r="G6" s="40"/>
      <c r="H6" s="47">
        <f>ROUND(SUM(H2:H5),0)</f>
        <v>0</v>
      </c>
      <c r="I6" s="40">
        <f>ROUND(SUM(I2:I5),0)</f>
        <v>0</v>
      </c>
    </row>
    <row r="7" spans="6:7" ht="12.75">
      <c r="F7" s="42"/>
      <c r="G7" s="42"/>
    </row>
    <row r="8" spans="1:9" ht="25.5">
      <c r="A8" s="38" t="s">
        <v>2</v>
      </c>
      <c r="B8" s="39" t="s">
        <v>3</v>
      </c>
      <c r="C8" s="39" t="s">
        <v>4</v>
      </c>
      <c r="D8" s="40" t="s">
        <v>5</v>
      </c>
      <c r="E8" s="39" t="s">
        <v>6</v>
      </c>
      <c r="F8" s="40" t="s">
        <v>7</v>
      </c>
      <c r="G8" s="40" t="s">
        <v>8</v>
      </c>
      <c r="H8" s="40" t="s">
        <v>9</v>
      </c>
      <c r="I8" s="40" t="s">
        <v>10</v>
      </c>
    </row>
    <row r="9" spans="1:9" ht="197.25" customHeight="1">
      <c r="A9" s="41">
        <v>1</v>
      </c>
      <c r="B9" s="42" t="s">
        <v>18</v>
      </c>
      <c r="C9" s="43" t="s">
        <v>21</v>
      </c>
      <c r="D9" s="44">
        <v>180.5</v>
      </c>
      <c r="E9" s="42" t="s">
        <v>19</v>
      </c>
      <c r="F9" s="36">
        <v>0</v>
      </c>
      <c r="G9" s="36">
        <v>0</v>
      </c>
      <c r="H9" s="44">
        <f>ROUND(D9*F9,0)</f>
        <v>0</v>
      </c>
      <c r="I9" s="44">
        <f>ROUND(D9*G9,0)</f>
        <v>0</v>
      </c>
    </row>
    <row r="10" spans="1:9" ht="90.75">
      <c r="A10" s="41"/>
      <c r="C10" s="43" t="s">
        <v>20</v>
      </c>
      <c r="D10" s="44"/>
      <c r="F10" s="44"/>
      <c r="G10" s="44"/>
      <c r="H10" s="44"/>
      <c r="I10" s="44"/>
    </row>
    <row r="11" spans="1:9" ht="12.75">
      <c r="A11" s="41"/>
      <c r="D11" s="44"/>
      <c r="F11" s="44"/>
      <c r="G11" s="44"/>
      <c r="H11" s="44"/>
      <c r="I11" s="44"/>
    </row>
    <row r="12" spans="1:9" ht="12.75">
      <c r="A12" s="38"/>
      <c r="B12" s="39"/>
      <c r="C12" s="39" t="s">
        <v>17</v>
      </c>
      <c r="D12" s="40"/>
      <c r="E12" s="39"/>
      <c r="F12" s="40"/>
      <c r="G12" s="40"/>
      <c r="H12" s="40">
        <f>ROUND(SUM(H9:H11),0)</f>
        <v>0</v>
      </c>
      <c r="I12" s="40">
        <f>ROUND(SUM(I9:I11),0)</f>
        <v>0</v>
      </c>
    </row>
    <row r="13" spans="6:7" ht="12.75">
      <c r="F13" s="42"/>
      <c r="G13" s="42"/>
    </row>
    <row r="14" spans="1:9" ht="25.5">
      <c r="A14" s="38" t="s">
        <v>2</v>
      </c>
      <c r="B14" s="39" t="s">
        <v>3</v>
      </c>
      <c r="C14" s="39" t="s">
        <v>4</v>
      </c>
      <c r="D14" s="40" t="s">
        <v>5</v>
      </c>
      <c r="E14" s="39" t="s">
        <v>6</v>
      </c>
      <c r="F14" s="40" t="s">
        <v>7</v>
      </c>
      <c r="G14" s="40" t="s">
        <v>8</v>
      </c>
      <c r="H14" s="40" t="s">
        <v>9</v>
      </c>
      <c r="I14" s="40" t="s">
        <v>10</v>
      </c>
    </row>
    <row r="15" spans="1:9" ht="25.5">
      <c r="A15" s="41">
        <v>1</v>
      </c>
      <c r="B15" s="42" t="s">
        <v>29</v>
      </c>
      <c r="C15" s="43" t="s">
        <v>30</v>
      </c>
      <c r="D15" s="44">
        <v>19.19</v>
      </c>
      <c r="E15" s="42" t="s">
        <v>27</v>
      </c>
      <c r="F15" s="46">
        <v>0</v>
      </c>
      <c r="G15" s="36">
        <v>0</v>
      </c>
      <c r="H15" s="46">
        <f>ROUND(D15*F15,0)</f>
        <v>0</v>
      </c>
      <c r="I15" s="44">
        <f>ROUND(D15*G15,0)</f>
        <v>0</v>
      </c>
    </row>
    <row r="16" spans="1:9" ht="12.75">
      <c r="A16" s="41"/>
      <c r="D16" s="44"/>
      <c r="F16" s="44"/>
      <c r="G16" s="44"/>
      <c r="H16" s="44"/>
      <c r="I16" s="44"/>
    </row>
    <row r="17" spans="1:9" ht="75" customHeight="1">
      <c r="A17" s="41">
        <v>2</v>
      </c>
      <c r="B17" s="42" t="s">
        <v>37</v>
      </c>
      <c r="C17" s="43" t="s">
        <v>38</v>
      </c>
      <c r="D17" s="44">
        <v>14.39</v>
      </c>
      <c r="E17" s="42" t="s">
        <v>27</v>
      </c>
      <c r="F17" s="46">
        <v>0</v>
      </c>
      <c r="G17" s="36">
        <v>0</v>
      </c>
      <c r="H17" s="46">
        <f>ROUND(D17*F17,0)</f>
        <v>0</v>
      </c>
      <c r="I17" s="44">
        <f>ROUND(D17*G17,0)</f>
        <v>0</v>
      </c>
    </row>
    <row r="18" spans="1:9" ht="12.75">
      <c r="A18" s="41"/>
      <c r="D18" s="44"/>
      <c r="F18" s="44"/>
      <c r="G18" s="44"/>
      <c r="H18" s="44"/>
      <c r="I18" s="44"/>
    </row>
    <row r="19" spans="1:9" ht="156">
      <c r="A19" s="41">
        <v>3</v>
      </c>
      <c r="B19" s="42" t="s">
        <v>39</v>
      </c>
      <c r="C19" s="43" t="s">
        <v>40</v>
      </c>
      <c r="D19" s="44">
        <v>14.39</v>
      </c>
      <c r="E19" s="42" t="s">
        <v>27</v>
      </c>
      <c r="F19" s="36">
        <v>0</v>
      </c>
      <c r="G19" s="36">
        <v>0</v>
      </c>
      <c r="H19" s="44">
        <f>ROUND(D19*F19,0)</f>
        <v>0</v>
      </c>
      <c r="I19" s="44">
        <f>ROUND(D19*G19,0)</f>
        <v>0</v>
      </c>
    </row>
    <row r="20" spans="1:9" ht="12.75">
      <c r="A20" s="41"/>
      <c r="D20" s="44"/>
      <c r="F20" s="44"/>
      <c r="G20" s="44"/>
      <c r="H20" s="44"/>
      <c r="I20" s="44"/>
    </row>
    <row r="21" spans="1:9" ht="67.5">
      <c r="A21" s="41">
        <v>4</v>
      </c>
      <c r="B21" s="42" t="s">
        <v>41</v>
      </c>
      <c r="C21" s="43" t="s">
        <v>47</v>
      </c>
      <c r="D21" s="44">
        <v>14</v>
      </c>
      <c r="E21" s="42" t="s">
        <v>23</v>
      </c>
      <c r="F21" s="36">
        <v>0</v>
      </c>
      <c r="G21" s="46">
        <v>0</v>
      </c>
      <c r="H21" s="44">
        <f>+F21*D21</f>
        <v>0</v>
      </c>
      <c r="I21" s="46">
        <f>ROUND(D21*G21,0)</f>
        <v>0</v>
      </c>
    </row>
    <row r="22" spans="1:9" ht="12.75">
      <c r="A22" s="41"/>
      <c r="D22" s="44"/>
      <c r="F22" s="44"/>
      <c r="G22" s="44"/>
      <c r="H22" s="44"/>
      <c r="I22" s="44"/>
    </row>
    <row r="23" spans="1:9" ht="78">
      <c r="A23" s="41">
        <v>5</v>
      </c>
      <c r="B23" s="42" t="s">
        <v>42</v>
      </c>
      <c r="C23" s="43" t="s">
        <v>43</v>
      </c>
      <c r="D23" s="44">
        <v>70</v>
      </c>
      <c r="E23" s="42" t="s">
        <v>27</v>
      </c>
      <c r="F23" s="46">
        <v>0</v>
      </c>
      <c r="G23" s="36">
        <v>0</v>
      </c>
      <c r="H23" s="46">
        <f>ROUND(D23*F23,0)</f>
        <v>0</v>
      </c>
      <c r="I23" s="44">
        <f>ROUND(D23*G23,0)</f>
        <v>0</v>
      </c>
    </row>
    <row r="24" spans="1:9" ht="12.75">
      <c r="A24" s="41"/>
      <c r="D24" s="44"/>
      <c r="F24" s="44"/>
      <c r="G24" s="44"/>
      <c r="H24" s="44"/>
      <c r="I24" s="44"/>
    </row>
    <row r="25" spans="1:9" ht="51.75">
      <c r="A25" s="41">
        <v>6</v>
      </c>
      <c r="B25" s="42" t="s">
        <v>44</v>
      </c>
      <c r="C25" s="43" t="s">
        <v>46</v>
      </c>
      <c r="D25" s="44">
        <v>2280</v>
      </c>
      <c r="E25" s="42" t="s">
        <v>45</v>
      </c>
      <c r="F25" s="46">
        <v>0</v>
      </c>
      <c r="G25" s="36">
        <v>0</v>
      </c>
      <c r="H25" s="46">
        <f>ROUND(D25*F25,0)</f>
        <v>0</v>
      </c>
      <c r="I25" s="44">
        <f>ROUND(D25*G25,0)</f>
        <v>0</v>
      </c>
    </row>
    <row r="26" spans="1:9" ht="12.75">
      <c r="A26" s="41"/>
      <c r="D26" s="44"/>
      <c r="F26" s="44"/>
      <c r="G26" s="44"/>
      <c r="H26" s="44"/>
      <c r="I26" s="44"/>
    </row>
    <row r="27" spans="1:9" ht="12.75">
      <c r="A27" s="38"/>
      <c r="B27" s="39"/>
      <c r="C27" s="39" t="s">
        <v>17</v>
      </c>
      <c r="D27" s="40"/>
      <c r="E27" s="39"/>
      <c r="F27" s="40"/>
      <c r="G27" s="40"/>
      <c r="H27" s="40">
        <f>ROUND(SUM(H15:H26),0)</f>
        <v>0</v>
      </c>
      <c r="I27" s="40">
        <f>ROUND(SUM(I15:I26),0)</f>
        <v>0</v>
      </c>
    </row>
    <row r="28" spans="6:7" ht="12.75">
      <c r="F28" s="42"/>
      <c r="G28" s="42"/>
    </row>
    <row r="29" spans="1:9" ht="25.5">
      <c r="A29" s="38" t="s">
        <v>2</v>
      </c>
      <c r="B29" s="39" t="s">
        <v>3</v>
      </c>
      <c r="C29" s="39" t="s">
        <v>4</v>
      </c>
      <c r="D29" s="40" t="s">
        <v>5</v>
      </c>
      <c r="E29" s="39" t="s">
        <v>6</v>
      </c>
      <c r="F29" s="40" t="s">
        <v>7</v>
      </c>
      <c r="G29" s="40" t="s">
        <v>8</v>
      </c>
      <c r="H29" s="40" t="s">
        <v>9</v>
      </c>
      <c r="I29" s="40" t="s">
        <v>10</v>
      </c>
    </row>
    <row r="30" spans="1:9" ht="39">
      <c r="A30" s="41">
        <v>1</v>
      </c>
      <c r="B30" s="42" t="s">
        <v>48</v>
      </c>
      <c r="C30" s="43" t="s">
        <v>49</v>
      </c>
      <c r="D30" s="44">
        <v>2.16</v>
      </c>
      <c r="E30" s="42" t="s">
        <v>27</v>
      </c>
      <c r="F30" s="48">
        <v>0</v>
      </c>
      <c r="G30" s="36">
        <v>0</v>
      </c>
      <c r="H30" s="48">
        <f>ROUND(D30*F30,0)</f>
        <v>0</v>
      </c>
      <c r="I30" s="44">
        <f>ROUND(D30*G30,0)</f>
        <v>0</v>
      </c>
    </row>
    <row r="31" spans="1:9" ht="12.75">
      <c r="A31" s="41"/>
      <c r="D31" s="44"/>
      <c r="F31" s="44"/>
      <c r="G31" s="44"/>
      <c r="H31" s="44"/>
      <c r="I31" s="44"/>
    </row>
    <row r="32" spans="1:9" ht="51.75">
      <c r="A32" s="41">
        <v>2</v>
      </c>
      <c r="B32" s="42" t="s">
        <v>50</v>
      </c>
      <c r="C32" s="43" t="s">
        <v>51</v>
      </c>
      <c r="D32" s="44">
        <v>4.86</v>
      </c>
      <c r="E32" s="42" t="s">
        <v>27</v>
      </c>
      <c r="F32" s="48">
        <v>0</v>
      </c>
      <c r="G32" s="36">
        <v>0</v>
      </c>
      <c r="H32" s="48">
        <f>ROUND(D32*F32,0)</f>
        <v>0</v>
      </c>
      <c r="I32" s="44">
        <f>ROUND(D32*G32,0)</f>
        <v>0</v>
      </c>
    </row>
    <row r="33" spans="1:9" ht="12.75">
      <c r="A33" s="41"/>
      <c r="D33" s="44"/>
      <c r="F33" s="44"/>
      <c r="G33" s="44"/>
      <c r="H33" s="44"/>
      <c r="I33" s="44"/>
    </row>
    <row r="34" spans="1:9" ht="64.5">
      <c r="A34" s="41">
        <v>3</v>
      </c>
      <c r="B34" s="42" t="s">
        <v>54</v>
      </c>
      <c r="C34" s="43" t="s">
        <v>55</v>
      </c>
      <c r="D34" s="44">
        <v>6.2</v>
      </c>
      <c r="E34" s="42" t="s">
        <v>27</v>
      </c>
      <c r="F34" s="48">
        <v>0</v>
      </c>
      <c r="G34" s="36">
        <v>0</v>
      </c>
      <c r="H34" s="48">
        <f>ROUND(D34*F34,0)</f>
        <v>0</v>
      </c>
      <c r="I34" s="44">
        <f>ROUND(D34*G34,0)</f>
        <v>0</v>
      </c>
    </row>
    <row r="35" spans="1:9" ht="12.75">
      <c r="A35" s="41"/>
      <c r="D35" s="44"/>
      <c r="F35" s="44"/>
      <c r="G35" s="44"/>
      <c r="H35" s="44"/>
      <c r="I35" s="44"/>
    </row>
    <row r="36" spans="1:9" ht="174.75" customHeight="1">
      <c r="A36" s="41">
        <v>4</v>
      </c>
      <c r="B36" s="42" t="s">
        <v>56</v>
      </c>
      <c r="C36" s="43" t="s">
        <v>64</v>
      </c>
      <c r="D36" s="44">
        <v>3.4</v>
      </c>
      <c r="E36" s="42" t="s">
        <v>27</v>
      </c>
      <c r="F36" s="36">
        <v>0</v>
      </c>
      <c r="G36" s="36">
        <v>0</v>
      </c>
      <c r="H36" s="44">
        <f>ROUND(D36*F36,0)</f>
        <v>0</v>
      </c>
      <c r="I36" s="44">
        <f>ROUND(D36*G36,0)</f>
        <v>0</v>
      </c>
    </row>
    <row r="37" spans="1:9" ht="12.75">
      <c r="A37" s="41"/>
      <c r="C37" s="43" t="s">
        <v>57</v>
      </c>
      <c r="D37" s="44"/>
      <c r="F37" s="44"/>
      <c r="G37" s="44"/>
      <c r="H37" s="44"/>
      <c r="I37" s="44"/>
    </row>
    <row r="38" spans="1:9" ht="12.75">
      <c r="A38" s="41"/>
      <c r="D38" s="44"/>
      <c r="F38" s="44"/>
      <c r="G38" s="44"/>
      <c r="H38" s="44"/>
      <c r="I38" s="44"/>
    </row>
    <row r="39" spans="1:9" ht="186.75" customHeight="1">
      <c r="A39" s="41">
        <v>5</v>
      </c>
      <c r="B39" s="42" t="s">
        <v>58</v>
      </c>
      <c r="C39" s="43" t="s">
        <v>59</v>
      </c>
      <c r="D39" s="44">
        <v>6.3</v>
      </c>
      <c r="E39" s="42" t="s">
        <v>27</v>
      </c>
      <c r="F39" s="36">
        <v>0</v>
      </c>
      <c r="G39" s="36">
        <v>0</v>
      </c>
      <c r="H39" s="44">
        <f>ROUND(D39*F39,0)</f>
        <v>0</v>
      </c>
      <c r="I39" s="44">
        <f>ROUND(D39*G39,0)</f>
        <v>0</v>
      </c>
    </row>
    <row r="40" spans="1:9" ht="40.5">
      <c r="A40" s="41"/>
      <c r="C40" s="43" t="s">
        <v>65</v>
      </c>
      <c r="D40" s="44"/>
      <c r="F40" s="44"/>
      <c r="G40" s="44"/>
      <c r="H40" s="44"/>
      <c r="I40" s="44"/>
    </row>
    <row r="41" spans="1:9" ht="12.75">
      <c r="A41" s="41"/>
      <c r="D41" s="44"/>
      <c r="F41" s="44"/>
      <c r="G41" s="44"/>
      <c r="H41" s="44"/>
      <c r="I41" s="44"/>
    </row>
    <row r="42" spans="1:9" ht="156">
      <c r="A42" s="41">
        <v>6</v>
      </c>
      <c r="B42" s="42" t="s">
        <v>60</v>
      </c>
      <c r="C42" s="43" t="s">
        <v>61</v>
      </c>
      <c r="D42" s="44">
        <v>3.2</v>
      </c>
      <c r="E42" s="42" t="s">
        <v>27</v>
      </c>
      <c r="F42" s="36">
        <v>0</v>
      </c>
      <c r="G42" s="36">
        <v>0</v>
      </c>
      <c r="H42" s="44">
        <f>ROUND(D42*F42,0)</f>
        <v>0</v>
      </c>
      <c r="I42" s="44">
        <f>ROUND(D42*G42,0)</f>
        <v>0</v>
      </c>
    </row>
    <row r="43" spans="1:9" ht="54">
      <c r="A43" s="41"/>
      <c r="C43" s="43" t="s">
        <v>66</v>
      </c>
      <c r="D43" s="44"/>
      <c r="F43" s="44"/>
      <c r="G43" s="44"/>
      <c r="H43" s="44"/>
      <c r="I43" s="44"/>
    </row>
    <row r="44" spans="1:9" ht="12.75">
      <c r="A44" s="41"/>
      <c r="D44" s="44"/>
      <c r="F44" s="44"/>
      <c r="G44" s="44"/>
      <c r="H44" s="44"/>
      <c r="I44" s="44"/>
    </row>
    <row r="45" spans="1:9" ht="64.5">
      <c r="A45" s="41">
        <v>7</v>
      </c>
      <c r="B45" s="42" t="s">
        <v>62</v>
      </c>
      <c r="C45" s="43" t="s">
        <v>63</v>
      </c>
      <c r="D45" s="44">
        <v>0.14</v>
      </c>
      <c r="E45" s="42" t="s">
        <v>27</v>
      </c>
      <c r="F45" s="36">
        <v>0</v>
      </c>
      <c r="G45" s="36">
        <v>0</v>
      </c>
      <c r="H45" s="44">
        <f>ROUND(D45*F45,0)</f>
        <v>0</v>
      </c>
      <c r="I45" s="44">
        <f>ROUND(D45*G45,0)</f>
        <v>0</v>
      </c>
    </row>
    <row r="46" spans="1:9" ht="12.75">
      <c r="A46" s="41"/>
      <c r="D46" s="44"/>
      <c r="F46" s="44"/>
      <c r="G46" s="44"/>
      <c r="H46" s="44"/>
      <c r="I46" s="44"/>
    </row>
    <row r="47" spans="1:9" ht="12.75">
      <c r="A47" s="38"/>
      <c r="B47" s="39"/>
      <c r="C47" s="39" t="s">
        <v>17</v>
      </c>
      <c r="D47" s="40"/>
      <c r="E47" s="39"/>
      <c r="F47" s="40"/>
      <c r="G47" s="40"/>
      <c r="H47" s="40">
        <f>ROUND(SUM(H30:H46),0)</f>
        <v>0</v>
      </c>
      <c r="I47" s="40">
        <f>ROUND(SUM(I30:I46),0)</f>
        <v>0</v>
      </c>
    </row>
    <row r="48" spans="6:7" ht="12.75">
      <c r="F48" s="42"/>
      <c r="G48" s="42"/>
    </row>
    <row r="49" spans="1:9" ht="25.5">
      <c r="A49" s="38" t="s">
        <v>2</v>
      </c>
      <c r="B49" s="39" t="s">
        <v>3</v>
      </c>
      <c r="C49" s="39" t="s">
        <v>4</v>
      </c>
      <c r="D49" s="40" t="s">
        <v>5</v>
      </c>
      <c r="E49" s="39" t="s">
        <v>6</v>
      </c>
      <c r="F49" s="40" t="s">
        <v>7</v>
      </c>
      <c r="G49" s="40" t="s">
        <v>8</v>
      </c>
      <c r="H49" s="40" t="s">
        <v>9</v>
      </c>
      <c r="I49" s="40" t="s">
        <v>10</v>
      </c>
    </row>
    <row r="50" spans="1:9" ht="152.25" customHeight="1">
      <c r="A50" s="41">
        <v>1</v>
      </c>
      <c r="B50" s="42" t="s">
        <v>67</v>
      </c>
      <c r="C50" s="43" t="s">
        <v>68</v>
      </c>
      <c r="D50" s="44">
        <v>119</v>
      </c>
      <c r="E50" s="42" t="s">
        <v>19</v>
      </c>
      <c r="F50" s="48">
        <v>0</v>
      </c>
      <c r="G50" s="36">
        <v>0</v>
      </c>
      <c r="H50" s="48">
        <f>ROUND(D50*F50,0)</f>
        <v>0</v>
      </c>
      <c r="I50" s="44">
        <f>ROUND(D50*G50,0)</f>
        <v>0</v>
      </c>
    </row>
    <row r="51" spans="1:9" ht="12.75">
      <c r="A51" s="41"/>
      <c r="D51" s="44"/>
      <c r="F51" s="44"/>
      <c r="G51" s="44"/>
      <c r="H51" s="44"/>
      <c r="I51" s="44"/>
    </row>
    <row r="52" spans="1:9" ht="51.75">
      <c r="A52" s="41">
        <v>2</v>
      </c>
      <c r="B52" s="42" t="s">
        <v>69</v>
      </c>
      <c r="C52" s="43" t="s">
        <v>70</v>
      </c>
      <c r="D52" s="44">
        <v>8.24</v>
      </c>
      <c r="E52" s="42" t="s">
        <v>19</v>
      </c>
      <c r="F52" s="36">
        <v>0</v>
      </c>
      <c r="G52" s="36">
        <v>0</v>
      </c>
      <c r="H52" s="44">
        <f>ROUND(D52*F52,0)</f>
        <v>0</v>
      </c>
      <c r="I52" s="44">
        <f>ROUND(D52*G52,0)</f>
        <v>0</v>
      </c>
    </row>
    <row r="53" spans="1:9" ht="12.75">
      <c r="A53" s="41"/>
      <c r="D53" s="44"/>
      <c r="F53" s="44"/>
      <c r="G53" s="44"/>
      <c r="H53" s="44"/>
      <c r="I53" s="44"/>
    </row>
    <row r="54" spans="1:9" ht="169.5" customHeight="1">
      <c r="A54" s="41">
        <v>3</v>
      </c>
      <c r="B54" s="42" t="s">
        <v>71</v>
      </c>
      <c r="C54" s="43" t="s">
        <v>72</v>
      </c>
      <c r="D54" s="44">
        <v>2.337</v>
      </c>
      <c r="E54" s="42" t="s">
        <v>27</v>
      </c>
      <c r="F54" s="36">
        <v>0</v>
      </c>
      <c r="G54" s="36">
        <v>0</v>
      </c>
      <c r="H54" s="44">
        <f>ROUND(D54*F54,0)</f>
        <v>0</v>
      </c>
      <c r="I54" s="44">
        <f>ROUND(D54*G54,0)</f>
        <v>0</v>
      </c>
    </row>
    <row r="55" spans="1:9" ht="12.75">
      <c r="A55" s="41"/>
      <c r="D55" s="44"/>
      <c r="F55" s="44"/>
      <c r="G55" s="44"/>
      <c r="H55" s="44"/>
      <c r="I55" s="44"/>
    </row>
    <row r="56" spans="1:9" ht="179.25" customHeight="1">
      <c r="A56" s="41">
        <v>4</v>
      </c>
      <c r="B56" s="42" t="s">
        <v>73</v>
      </c>
      <c r="C56" s="43" t="s">
        <v>74</v>
      </c>
      <c r="D56" s="44">
        <v>2.1</v>
      </c>
      <c r="E56" s="42" t="s">
        <v>19</v>
      </c>
      <c r="F56" s="36">
        <v>0</v>
      </c>
      <c r="G56" s="36">
        <v>0</v>
      </c>
      <c r="H56" s="44">
        <f>ROUND(D56*F56,0)</f>
        <v>0</v>
      </c>
      <c r="I56" s="44">
        <f>ROUND(D56*G56,0)</f>
        <v>0</v>
      </c>
    </row>
    <row r="57" spans="1:9" ht="48.75" customHeight="1">
      <c r="A57" s="41"/>
      <c r="C57" s="43" t="s">
        <v>75</v>
      </c>
      <c r="D57" s="44"/>
      <c r="F57" s="44"/>
      <c r="G57" s="44"/>
      <c r="H57" s="44"/>
      <c r="I57" s="44"/>
    </row>
    <row r="58" spans="1:9" ht="12.75">
      <c r="A58" s="41"/>
      <c r="D58" s="44"/>
      <c r="F58" s="44"/>
      <c r="G58" s="44"/>
      <c r="H58" s="44"/>
      <c r="I58" s="44"/>
    </row>
    <row r="59" spans="1:9" ht="12.75">
      <c r="A59" s="38"/>
      <c r="B59" s="39"/>
      <c r="C59" s="39" t="s">
        <v>17</v>
      </c>
      <c r="D59" s="40"/>
      <c r="E59" s="39"/>
      <c r="F59" s="40"/>
      <c r="G59" s="40"/>
      <c r="H59" s="40">
        <f>ROUND(SUM(H50:H58),0)</f>
        <v>0</v>
      </c>
      <c r="I59" s="40">
        <f>ROUND(SUM(I50:I58),0)</f>
        <v>0</v>
      </c>
    </row>
    <row r="60" spans="6:7" ht="12.75">
      <c r="F60" s="42"/>
      <c r="G60" s="42"/>
    </row>
    <row r="61" spans="6:7" ht="12.75">
      <c r="F61" s="42"/>
      <c r="G61" s="42"/>
    </row>
    <row r="62" spans="1:9" ht="25.5">
      <c r="A62" s="38" t="s">
        <v>2</v>
      </c>
      <c r="B62" s="39" t="s">
        <v>3</v>
      </c>
      <c r="C62" s="39" t="s">
        <v>4</v>
      </c>
      <c r="D62" s="40" t="s">
        <v>5</v>
      </c>
      <c r="E62" s="39" t="s">
        <v>6</v>
      </c>
      <c r="F62" s="40" t="s">
        <v>7</v>
      </c>
      <c r="G62" s="40" t="s">
        <v>8</v>
      </c>
      <c r="H62" s="40" t="s">
        <v>9</v>
      </c>
      <c r="I62" s="40" t="s">
        <v>10</v>
      </c>
    </row>
    <row r="63" spans="1:9" ht="25.5">
      <c r="A63" s="41">
        <v>1</v>
      </c>
      <c r="B63" s="42" t="s">
        <v>76</v>
      </c>
      <c r="C63" s="43" t="s">
        <v>77</v>
      </c>
      <c r="D63" s="44">
        <v>112</v>
      </c>
      <c r="E63" s="42" t="s">
        <v>19</v>
      </c>
      <c r="F63" s="48">
        <v>0</v>
      </c>
      <c r="G63" s="36">
        <v>0</v>
      </c>
      <c r="H63" s="48">
        <f>ROUND(D63*F63,0)</f>
        <v>0</v>
      </c>
      <c r="I63" s="44">
        <f>ROUND(D63*G63,0)</f>
        <v>0</v>
      </c>
    </row>
    <row r="64" spans="1:9" ht="12.75">
      <c r="A64" s="41"/>
      <c r="D64" s="44"/>
      <c r="F64" s="44"/>
      <c r="G64" s="44"/>
      <c r="H64" s="44"/>
      <c r="I64" s="44"/>
    </row>
    <row r="65" spans="1:9" ht="25.5">
      <c r="A65" s="41">
        <v>2</v>
      </c>
      <c r="B65" s="42" t="s">
        <v>78</v>
      </c>
      <c r="C65" s="43" t="s">
        <v>79</v>
      </c>
      <c r="D65" s="44">
        <v>112</v>
      </c>
      <c r="E65" s="42" t="s">
        <v>19</v>
      </c>
      <c r="F65" s="36">
        <v>0</v>
      </c>
      <c r="G65" s="36">
        <v>0</v>
      </c>
      <c r="H65" s="44">
        <f>ROUND(D65*F65,0)</f>
        <v>0</v>
      </c>
      <c r="I65" s="44">
        <f>ROUND(D65*G65,0)</f>
        <v>0</v>
      </c>
    </row>
    <row r="66" spans="1:9" ht="12.75">
      <c r="A66" s="41"/>
      <c r="D66" s="44"/>
      <c r="F66" s="44"/>
      <c r="G66" s="44"/>
      <c r="H66" s="44"/>
      <c r="I66" s="44"/>
    </row>
    <row r="67" spans="1:9" ht="147" customHeight="1">
      <c r="A67" s="41">
        <v>3</v>
      </c>
      <c r="B67" s="42" t="s">
        <v>80</v>
      </c>
      <c r="C67" s="43" t="s">
        <v>81</v>
      </c>
      <c r="D67" s="44">
        <v>112</v>
      </c>
      <c r="E67" s="42" t="s">
        <v>19</v>
      </c>
      <c r="F67" s="36">
        <v>0</v>
      </c>
      <c r="G67" s="36">
        <v>0</v>
      </c>
      <c r="H67" s="44">
        <f>ROUND(D67*F67,0)</f>
        <v>0</v>
      </c>
      <c r="I67" s="44">
        <f>ROUND(D67*G67,0)</f>
        <v>0</v>
      </c>
    </row>
    <row r="68" spans="1:9" ht="12.75">
      <c r="A68" s="41"/>
      <c r="D68" s="44"/>
      <c r="F68" s="44"/>
      <c r="G68" s="44"/>
      <c r="H68" s="44"/>
      <c r="I68" s="44"/>
    </row>
    <row r="69" spans="1:9" ht="12.75">
      <c r="A69" s="38"/>
      <c r="B69" s="39"/>
      <c r="C69" s="39" t="s">
        <v>17</v>
      </c>
      <c r="D69" s="40"/>
      <c r="E69" s="39"/>
      <c r="F69" s="40"/>
      <c r="G69" s="40"/>
      <c r="H69" s="40">
        <f>ROUND(SUM(H63:H68),0)</f>
        <v>0</v>
      </c>
      <c r="I69" s="40">
        <f>ROUND(SUM(I63:I68),0)</f>
        <v>0</v>
      </c>
    </row>
    <row r="70" spans="6:7" ht="12.75">
      <c r="F70" s="42"/>
      <c r="G70" s="42"/>
    </row>
    <row r="71" spans="1:9" ht="25.5">
      <c r="A71" s="38" t="s">
        <v>2</v>
      </c>
      <c r="B71" s="39" t="s">
        <v>3</v>
      </c>
      <c r="C71" s="39" t="s">
        <v>4</v>
      </c>
      <c r="D71" s="40" t="s">
        <v>5</v>
      </c>
      <c r="E71" s="39" t="s">
        <v>6</v>
      </c>
      <c r="F71" s="40" t="s">
        <v>7</v>
      </c>
      <c r="G71" s="40" t="s">
        <v>8</v>
      </c>
      <c r="H71" s="40" t="s">
        <v>9</v>
      </c>
      <c r="I71" s="40" t="s">
        <v>10</v>
      </c>
    </row>
    <row r="72" spans="1:9" ht="64.5">
      <c r="A72" s="41">
        <v>1</v>
      </c>
      <c r="B72" s="42" t="s">
        <v>82</v>
      </c>
      <c r="C72" s="43" t="s">
        <v>83</v>
      </c>
      <c r="D72" s="44">
        <v>175.7</v>
      </c>
      <c r="E72" s="42" t="s">
        <v>19</v>
      </c>
      <c r="F72" s="36">
        <v>0</v>
      </c>
      <c r="G72" s="36">
        <v>0</v>
      </c>
      <c r="H72" s="44">
        <f>ROUND(D72*F72,0)</f>
        <v>0</v>
      </c>
      <c r="I72" s="44">
        <f>ROUND(D72*G72,0)</f>
        <v>0</v>
      </c>
    </row>
    <row r="73" spans="1:9" ht="12.75">
      <c r="A73" s="41"/>
      <c r="D73" s="44"/>
      <c r="F73" s="44"/>
      <c r="G73" s="44"/>
      <c r="H73" s="44"/>
      <c r="I73" s="44"/>
    </row>
    <row r="74" spans="1:9" ht="142.5" customHeight="1">
      <c r="A74" s="41">
        <v>2</v>
      </c>
      <c r="B74" s="42" t="s">
        <v>84</v>
      </c>
      <c r="C74" s="43" t="s">
        <v>85</v>
      </c>
      <c r="D74" s="44">
        <v>302</v>
      </c>
      <c r="E74" s="42" t="s">
        <v>19</v>
      </c>
      <c r="F74" s="36">
        <v>0</v>
      </c>
      <c r="G74" s="36">
        <v>0</v>
      </c>
      <c r="H74" s="44">
        <f>ROUND(D74*F74,0)</f>
        <v>0</v>
      </c>
      <c r="I74" s="44">
        <f>ROUND(D74*G74,0)</f>
        <v>0</v>
      </c>
    </row>
    <row r="75" spans="1:9" ht="12.75">
      <c r="A75" s="41"/>
      <c r="D75" s="44"/>
      <c r="F75" s="44"/>
      <c r="G75" s="44"/>
      <c r="H75" s="44"/>
      <c r="I75" s="44"/>
    </row>
    <row r="76" spans="1:9" ht="186" customHeight="1">
      <c r="A76" s="41">
        <v>3</v>
      </c>
      <c r="B76" s="42" t="s">
        <v>86</v>
      </c>
      <c r="C76" s="43" t="s">
        <v>87</v>
      </c>
      <c r="D76" s="44">
        <v>93</v>
      </c>
      <c r="E76" s="42" t="s">
        <v>19</v>
      </c>
      <c r="F76" s="36">
        <v>0</v>
      </c>
      <c r="G76" s="36">
        <v>0</v>
      </c>
      <c r="H76" s="44">
        <f>ROUND(D76*F76,0)</f>
        <v>0</v>
      </c>
      <c r="I76" s="44">
        <f>ROUND(D76*G76,0)</f>
        <v>0</v>
      </c>
    </row>
    <row r="77" spans="1:9" ht="37.5" customHeight="1">
      <c r="A77" s="41"/>
      <c r="C77" s="43" t="s">
        <v>88</v>
      </c>
      <c r="D77" s="44"/>
      <c r="F77" s="44"/>
      <c r="G77" s="44"/>
      <c r="H77" s="44"/>
      <c r="I77" s="44"/>
    </row>
    <row r="78" spans="1:9" ht="12.75">
      <c r="A78" s="41"/>
      <c r="D78" s="44"/>
      <c r="F78" s="44"/>
      <c r="G78" s="44"/>
      <c r="H78" s="44"/>
      <c r="I78" s="44"/>
    </row>
    <row r="79" spans="1:9" ht="142.5">
      <c r="A79" s="41">
        <v>4</v>
      </c>
      <c r="B79" s="42" t="s">
        <v>89</v>
      </c>
      <c r="C79" s="43" t="s">
        <v>91</v>
      </c>
      <c r="D79" s="44">
        <v>81</v>
      </c>
      <c r="E79" s="42" t="s">
        <v>90</v>
      </c>
      <c r="F79" s="36">
        <v>0</v>
      </c>
      <c r="G79" s="36">
        <v>0</v>
      </c>
      <c r="H79" s="44">
        <f>ROUND(D79*F79,0)</f>
        <v>0</v>
      </c>
      <c r="I79" s="44">
        <f>ROUND(D79*G79,0)</f>
        <v>0</v>
      </c>
    </row>
    <row r="80" spans="1:9" ht="39">
      <c r="A80" s="41"/>
      <c r="C80" s="43" t="s">
        <v>92</v>
      </c>
      <c r="D80" s="44"/>
      <c r="F80" s="44"/>
      <c r="G80" s="44"/>
      <c r="H80" s="44"/>
      <c r="I80" s="44"/>
    </row>
    <row r="81" spans="1:9" ht="12.75">
      <c r="A81" s="41"/>
      <c r="D81" s="44"/>
      <c r="F81" s="44"/>
      <c r="G81" s="44"/>
      <c r="H81" s="44"/>
      <c r="I81" s="44"/>
    </row>
    <row r="82" spans="1:9" ht="12.75">
      <c r="A82" s="38"/>
      <c r="B82" s="39"/>
      <c r="C82" s="39" t="s">
        <v>17</v>
      </c>
      <c r="D82" s="40"/>
      <c r="E82" s="39"/>
      <c r="F82" s="40"/>
      <c r="G82" s="40"/>
      <c r="H82" s="40">
        <f>ROUND(SUM(H72:H81),0)</f>
        <v>0</v>
      </c>
      <c r="I82" s="40">
        <f>ROUND(SUM(I72:I81),0)</f>
        <v>0</v>
      </c>
    </row>
    <row r="83" spans="6:7" ht="12.75">
      <c r="F83" s="42"/>
      <c r="G83" s="42"/>
    </row>
    <row r="84" spans="1:9" ht="25.5">
      <c r="A84" s="38" t="s">
        <v>2</v>
      </c>
      <c r="B84" s="39" t="s">
        <v>3</v>
      </c>
      <c r="C84" s="39" t="s">
        <v>4</v>
      </c>
      <c r="D84" s="40" t="s">
        <v>5</v>
      </c>
      <c r="E84" s="39" t="s">
        <v>6</v>
      </c>
      <c r="F84" s="40" t="s">
        <v>7</v>
      </c>
      <c r="G84" s="40" t="s">
        <v>8</v>
      </c>
      <c r="H84" s="40" t="s">
        <v>9</v>
      </c>
      <c r="I84" s="40" t="s">
        <v>10</v>
      </c>
    </row>
    <row r="85" spans="1:9" ht="51.75">
      <c r="A85" s="41">
        <v>1</v>
      </c>
      <c r="B85" s="42" t="s">
        <v>93</v>
      </c>
      <c r="C85" s="43" t="s">
        <v>94</v>
      </c>
      <c r="D85" s="44">
        <v>0.36</v>
      </c>
      <c r="E85" s="42" t="s">
        <v>95</v>
      </c>
      <c r="F85" s="46">
        <v>0</v>
      </c>
      <c r="G85" s="36">
        <v>0</v>
      </c>
      <c r="H85" s="46">
        <f>ROUND(D85*F85,0)</f>
        <v>0</v>
      </c>
      <c r="I85" s="44">
        <f>ROUND(D85*G85,0)</f>
        <v>0</v>
      </c>
    </row>
    <row r="86" spans="1:10" ht="12.75">
      <c r="A86" s="41"/>
      <c r="D86" s="44"/>
      <c r="F86" s="44"/>
      <c r="G86" s="44"/>
      <c r="H86" s="44"/>
      <c r="I86" s="44"/>
      <c r="J86" s="42"/>
    </row>
    <row r="87" spans="1:10" ht="12.75">
      <c r="A87" s="38"/>
      <c r="B87" s="39"/>
      <c r="C87" s="39" t="s">
        <v>17</v>
      </c>
      <c r="D87" s="40"/>
      <c r="E87" s="39"/>
      <c r="F87" s="40"/>
      <c r="G87" s="40"/>
      <c r="H87" s="47">
        <f>ROUND(SUM(H85:H86),0)</f>
        <v>0</v>
      </c>
      <c r="I87" s="40">
        <f>ROUND(SUM(I85:I86),0)</f>
        <v>0</v>
      </c>
      <c r="J87" s="42"/>
    </row>
    <row r="88" spans="6:10" ht="12.75">
      <c r="F88" s="42"/>
      <c r="G88" s="42"/>
      <c r="J88" s="42"/>
    </row>
    <row r="89" spans="1:10" ht="25.5">
      <c r="A89" s="38" t="s">
        <v>2</v>
      </c>
      <c r="B89" s="39" t="s">
        <v>3</v>
      </c>
      <c r="C89" s="39" t="s">
        <v>4</v>
      </c>
      <c r="D89" s="40" t="s">
        <v>5</v>
      </c>
      <c r="E89" s="39" t="s">
        <v>6</v>
      </c>
      <c r="F89" s="40" t="s">
        <v>7</v>
      </c>
      <c r="G89" s="40" t="s">
        <v>8</v>
      </c>
      <c r="H89" s="40" t="s">
        <v>9</v>
      </c>
      <c r="I89" s="40" t="s">
        <v>10</v>
      </c>
      <c r="J89" s="42"/>
    </row>
    <row r="90" spans="1:9" ht="171.75" customHeight="1">
      <c r="A90" s="41">
        <v>1</v>
      </c>
      <c r="B90" s="42" t="s">
        <v>96</v>
      </c>
      <c r="C90" s="43" t="s">
        <v>97</v>
      </c>
      <c r="D90" s="44">
        <v>151</v>
      </c>
      <c r="E90" s="42" t="s">
        <v>19</v>
      </c>
      <c r="F90" s="36">
        <v>0</v>
      </c>
      <c r="G90" s="36">
        <v>0</v>
      </c>
      <c r="H90" s="44">
        <f>ROUND(D90*F90,0)</f>
        <v>0</v>
      </c>
      <c r="I90" s="44">
        <f>ROUND(D90*G90,0)</f>
        <v>0</v>
      </c>
    </row>
    <row r="91" spans="1:9" ht="51.75">
      <c r="A91" s="41"/>
      <c r="C91" s="43" t="s">
        <v>98</v>
      </c>
      <c r="D91" s="44"/>
      <c r="F91" s="44"/>
      <c r="G91" s="44"/>
      <c r="H91" s="44"/>
      <c r="I91" s="44"/>
    </row>
    <row r="92" spans="1:9" ht="12.75">
      <c r="A92" s="41"/>
      <c r="D92" s="44"/>
      <c r="F92" s="44"/>
      <c r="G92" s="44"/>
      <c r="H92" s="44"/>
      <c r="I92" s="44"/>
    </row>
    <row r="93" spans="1:9" ht="171">
      <c r="A93" s="41">
        <v>2</v>
      </c>
      <c r="B93" s="42" t="s">
        <v>99</v>
      </c>
      <c r="C93" s="43" t="s">
        <v>105</v>
      </c>
      <c r="D93" s="44">
        <v>68.95</v>
      </c>
      <c r="E93" s="42" t="s">
        <v>19</v>
      </c>
      <c r="F93" s="36">
        <v>0</v>
      </c>
      <c r="G93" s="36">
        <v>0</v>
      </c>
      <c r="H93" s="44">
        <f>ROUND(D93*F93,0)</f>
        <v>0</v>
      </c>
      <c r="I93" s="44">
        <f>ROUND(D93*G93,0)</f>
        <v>0</v>
      </c>
    </row>
    <row r="94" spans="1:9" ht="103.5">
      <c r="A94" s="41"/>
      <c r="C94" s="43" t="s">
        <v>100</v>
      </c>
      <c r="D94" s="44"/>
      <c r="F94" s="44"/>
      <c r="G94" s="44"/>
      <c r="H94" s="44"/>
      <c r="I94" s="44"/>
    </row>
    <row r="95" spans="1:9" ht="12.75">
      <c r="A95" s="41"/>
      <c r="D95" s="44"/>
      <c r="F95" s="44"/>
      <c r="G95" s="44"/>
      <c r="H95" s="44"/>
      <c r="I95" s="44"/>
    </row>
    <row r="96" spans="1:9" ht="165" customHeight="1">
      <c r="A96" s="41">
        <v>3</v>
      </c>
      <c r="B96" s="42" t="s">
        <v>101</v>
      </c>
      <c r="C96" s="43" t="s">
        <v>102</v>
      </c>
      <c r="D96" s="44">
        <v>7</v>
      </c>
      <c r="E96" s="42" t="s">
        <v>19</v>
      </c>
      <c r="F96" s="36">
        <v>0</v>
      </c>
      <c r="G96" s="36">
        <v>0</v>
      </c>
      <c r="H96" s="44">
        <f>ROUND(D96*F96,0)</f>
        <v>0</v>
      </c>
      <c r="I96" s="44">
        <f>ROUND(D96*G96,0)</f>
        <v>0</v>
      </c>
    </row>
    <row r="97" spans="1:9" ht="12.75">
      <c r="A97" s="41"/>
      <c r="D97" s="44"/>
      <c r="F97" s="44"/>
      <c r="G97" s="44"/>
      <c r="H97" s="44"/>
      <c r="I97" s="44"/>
    </row>
    <row r="98" spans="1:9" ht="110.25" customHeight="1">
      <c r="A98" s="41">
        <v>4</v>
      </c>
      <c r="B98" s="42" t="s">
        <v>103</v>
      </c>
      <c r="C98" s="43" t="s">
        <v>104</v>
      </c>
      <c r="D98" s="44">
        <v>1</v>
      </c>
      <c r="E98" s="42" t="s">
        <v>15</v>
      </c>
      <c r="F98" s="36">
        <v>0</v>
      </c>
      <c r="G98" s="36">
        <v>0</v>
      </c>
      <c r="H98" s="44">
        <f>ROUND(D98*F98,0)</f>
        <v>0</v>
      </c>
      <c r="I98" s="44">
        <f>ROUND(D98*G98,0)</f>
        <v>0</v>
      </c>
    </row>
    <row r="99" spans="1:9" ht="12.75">
      <c r="A99" s="41"/>
      <c r="D99" s="44"/>
      <c r="F99" s="44"/>
      <c r="G99" s="44"/>
      <c r="H99" s="44"/>
      <c r="I99" s="44"/>
    </row>
    <row r="100" spans="1:9" ht="12.75">
      <c r="A100" s="38"/>
      <c r="B100" s="39"/>
      <c r="C100" s="39" t="s">
        <v>17</v>
      </c>
      <c r="D100" s="40"/>
      <c r="E100" s="39"/>
      <c r="F100" s="40"/>
      <c r="G100" s="40"/>
      <c r="H100" s="40">
        <f>ROUND(SUM(H90:H99),0)</f>
        <v>0</v>
      </c>
      <c r="I100" s="40">
        <f>ROUND(SUM(I90:I99),0)</f>
        <v>0</v>
      </c>
    </row>
    <row r="101" spans="6:7" ht="12.75">
      <c r="F101" s="42"/>
      <c r="G101" s="42"/>
    </row>
    <row r="102" spans="1:9" ht="25.5">
      <c r="A102" s="38" t="s">
        <v>2</v>
      </c>
      <c r="B102" s="39" t="s">
        <v>3</v>
      </c>
      <c r="C102" s="39" t="s">
        <v>4</v>
      </c>
      <c r="D102" s="40" t="s">
        <v>5</v>
      </c>
      <c r="E102" s="39" t="s">
        <v>6</v>
      </c>
      <c r="F102" s="40" t="s">
        <v>7</v>
      </c>
      <c r="G102" s="40" t="s">
        <v>8</v>
      </c>
      <c r="H102" s="40" t="s">
        <v>9</v>
      </c>
      <c r="I102" s="40" t="s">
        <v>10</v>
      </c>
    </row>
    <row r="103" spans="1:9" ht="25.5">
      <c r="A103" s="41">
        <v>1</v>
      </c>
      <c r="B103" s="42" t="s">
        <v>106</v>
      </c>
      <c r="C103" s="43" t="s">
        <v>107</v>
      </c>
      <c r="D103" s="44">
        <v>143.2</v>
      </c>
      <c r="E103" s="42" t="s">
        <v>19</v>
      </c>
      <c r="F103" s="46">
        <v>0</v>
      </c>
      <c r="G103" s="36">
        <v>0</v>
      </c>
      <c r="H103" s="46">
        <f>ROUND(D103*F103,0)</f>
        <v>0</v>
      </c>
      <c r="I103" s="44">
        <f>ROUND(D103*G103,0)</f>
        <v>0</v>
      </c>
    </row>
    <row r="104" spans="1:9" ht="12.75">
      <c r="A104" s="41"/>
      <c r="D104" s="44"/>
      <c r="F104" s="44"/>
      <c r="G104" s="44"/>
      <c r="H104" s="44"/>
      <c r="I104" s="44"/>
    </row>
    <row r="105" spans="1:9" ht="51.75">
      <c r="A105" s="41">
        <v>2</v>
      </c>
      <c r="B105" s="42" t="s">
        <v>108</v>
      </c>
      <c r="C105" s="43" t="s">
        <v>109</v>
      </c>
      <c r="D105" s="44">
        <v>1.8</v>
      </c>
      <c r="E105" s="42" t="s">
        <v>19</v>
      </c>
      <c r="F105" s="46">
        <v>0</v>
      </c>
      <c r="G105" s="36">
        <v>0</v>
      </c>
      <c r="H105" s="46">
        <f>ROUND(D105*F105,0)</f>
        <v>0</v>
      </c>
      <c r="I105" s="44">
        <f>ROUND(D105*G105,0)</f>
        <v>0</v>
      </c>
    </row>
    <row r="106" spans="1:9" ht="12.75">
      <c r="A106" s="41"/>
      <c r="D106" s="44"/>
      <c r="F106" s="44"/>
      <c r="G106" s="44"/>
      <c r="H106" s="44"/>
      <c r="I106" s="44"/>
    </row>
    <row r="107" spans="1:9" ht="90.75">
      <c r="A107" s="41">
        <v>3</v>
      </c>
      <c r="B107" s="42" t="s">
        <v>110</v>
      </c>
      <c r="C107" s="43" t="s">
        <v>111</v>
      </c>
      <c r="D107" s="44">
        <v>120</v>
      </c>
      <c r="E107" s="42" t="s">
        <v>19</v>
      </c>
      <c r="F107" s="36">
        <v>0</v>
      </c>
      <c r="G107" s="36">
        <v>0</v>
      </c>
      <c r="H107" s="44">
        <f>ROUND(D107*F107,0)</f>
        <v>0</v>
      </c>
      <c r="I107" s="44">
        <f>ROUND(D107*G107,0)</f>
        <v>0</v>
      </c>
    </row>
    <row r="108" spans="1:9" ht="12.75">
      <c r="A108" s="41"/>
      <c r="D108" s="44"/>
      <c r="F108" s="44"/>
      <c r="G108" s="44"/>
      <c r="H108" s="44"/>
      <c r="I108" s="44"/>
    </row>
    <row r="109" spans="1:9" ht="64.5">
      <c r="A109" s="41">
        <v>4</v>
      </c>
      <c r="B109" s="42" t="s">
        <v>112</v>
      </c>
      <c r="C109" s="43" t="s">
        <v>113</v>
      </c>
      <c r="D109" s="44">
        <v>120</v>
      </c>
      <c r="E109" s="42" t="s">
        <v>19</v>
      </c>
      <c r="F109" s="36">
        <v>0</v>
      </c>
      <c r="G109" s="36">
        <v>0</v>
      </c>
      <c r="H109" s="44">
        <f>ROUND(D109*F109,0)</f>
        <v>0</v>
      </c>
      <c r="I109" s="44">
        <f>ROUND(D109*G109,0)</f>
        <v>0</v>
      </c>
    </row>
    <row r="110" spans="1:9" ht="12.75">
      <c r="A110" s="41"/>
      <c r="D110" s="44"/>
      <c r="F110" s="44"/>
      <c r="G110" s="44"/>
      <c r="H110" s="44"/>
      <c r="I110" s="44"/>
    </row>
    <row r="111" spans="1:9" ht="12.75">
      <c r="A111" s="38"/>
      <c r="B111" s="39"/>
      <c r="C111" s="39" t="s">
        <v>17</v>
      </c>
      <c r="D111" s="40"/>
      <c r="E111" s="39"/>
      <c r="F111" s="40"/>
      <c r="G111" s="40"/>
      <c r="H111" s="40">
        <f>ROUND(SUM(H103:H110),0)</f>
        <v>0</v>
      </c>
      <c r="I111" s="40">
        <f>ROUND(SUM(I103:I110),0)</f>
        <v>0</v>
      </c>
    </row>
    <row r="112" spans="6:7" ht="12.75">
      <c r="F112" s="42"/>
      <c r="G112" s="42"/>
    </row>
    <row r="113" spans="1:9" ht="25.5">
      <c r="A113" s="38" t="s">
        <v>2</v>
      </c>
      <c r="B113" s="39" t="s">
        <v>3</v>
      </c>
      <c r="C113" s="39" t="s">
        <v>4</v>
      </c>
      <c r="D113" s="40" t="s">
        <v>5</v>
      </c>
      <c r="E113" s="39" t="s">
        <v>6</v>
      </c>
      <c r="F113" s="40" t="s">
        <v>7</v>
      </c>
      <c r="G113" s="40" t="s">
        <v>8</v>
      </c>
      <c r="H113" s="40" t="s">
        <v>9</v>
      </c>
      <c r="I113" s="40" t="s">
        <v>10</v>
      </c>
    </row>
    <row r="114" spans="1:9" ht="64.5">
      <c r="A114" s="41">
        <v>1</v>
      </c>
      <c r="B114" s="42" t="s">
        <v>114</v>
      </c>
      <c r="C114" s="43" t="s">
        <v>115</v>
      </c>
      <c r="D114" s="44">
        <v>95.99</v>
      </c>
      <c r="E114" s="42" t="s">
        <v>19</v>
      </c>
      <c r="F114" s="46">
        <v>0</v>
      </c>
      <c r="G114" s="36">
        <v>0</v>
      </c>
      <c r="H114" s="46">
        <f>ROUND(D114*F114,0)</f>
        <v>0</v>
      </c>
      <c r="I114" s="44">
        <f>ROUND(D114*G114,0)</f>
        <v>0</v>
      </c>
    </row>
    <row r="115" spans="1:9" ht="12.75">
      <c r="A115" s="41"/>
      <c r="D115" s="44"/>
      <c r="F115" s="44"/>
      <c r="G115" s="44"/>
      <c r="H115" s="44"/>
      <c r="I115" s="44"/>
    </row>
    <row r="116" spans="1:9" ht="51.75">
      <c r="A116" s="41">
        <v>2</v>
      </c>
      <c r="B116" s="42" t="s">
        <v>116</v>
      </c>
      <c r="C116" s="43" t="s">
        <v>117</v>
      </c>
      <c r="D116" s="44">
        <v>82.7</v>
      </c>
      <c r="E116" s="42" t="s">
        <v>19</v>
      </c>
      <c r="F116" s="36">
        <v>0</v>
      </c>
      <c r="G116" s="36">
        <v>0</v>
      </c>
      <c r="H116" s="44">
        <f>ROUND(D116*F116,0)</f>
        <v>0</v>
      </c>
      <c r="I116" s="44">
        <f>ROUND(D116*G116,0)</f>
        <v>0</v>
      </c>
    </row>
    <row r="117" spans="1:9" ht="12.75">
      <c r="A117" s="41"/>
      <c r="D117" s="44"/>
      <c r="F117" s="44"/>
      <c r="G117" s="44"/>
      <c r="H117" s="44"/>
      <c r="I117" s="44"/>
    </row>
    <row r="118" spans="1:9" ht="168.75">
      <c r="A118" s="41">
        <v>3</v>
      </c>
      <c r="B118" s="42" t="s">
        <v>118</v>
      </c>
      <c r="C118" s="43" t="s">
        <v>119</v>
      </c>
      <c r="D118" s="44">
        <v>27.63</v>
      </c>
      <c r="E118" s="42" t="s">
        <v>19</v>
      </c>
      <c r="F118" s="36">
        <v>0</v>
      </c>
      <c r="G118" s="36">
        <v>0</v>
      </c>
      <c r="H118" s="44">
        <f>ROUND(D118*F118,0)</f>
        <v>0</v>
      </c>
      <c r="I118" s="44">
        <f>ROUND(D118*G118,0)</f>
        <v>0</v>
      </c>
    </row>
    <row r="119" spans="1:9" ht="12.75">
      <c r="A119" s="41"/>
      <c r="D119" s="44"/>
      <c r="F119" s="44"/>
      <c r="G119" s="44"/>
      <c r="H119" s="44"/>
      <c r="I119" s="44"/>
    </row>
    <row r="120" spans="1:9" ht="142.5">
      <c r="A120" s="41">
        <v>4</v>
      </c>
      <c r="B120" s="42" t="s">
        <v>120</v>
      </c>
      <c r="C120" s="43" t="s">
        <v>121</v>
      </c>
      <c r="D120" s="44">
        <v>7.29</v>
      </c>
      <c r="E120" s="42" t="s">
        <v>19</v>
      </c>
      <c r="F120" s="36">
        <v>0</v>
      </c>
      <c r="G120" s="36">
        <v>0</v>
      </c>
      <c r="H120" s="44">
        <f>ROUND(D120*F120,0)</f>
        <v>0</v>
      </c>
      <c r="I120" s="44">
        <f>ROUND(D120*G120,0)</f>
        <v>0</v>
      </c>
    </row>
    <row r="121" spans="1:9" ht="12.75">
      <c r="A121" s="41"/>
      <c r="D121" s="44"/>
      <c r="F121" s="44"/>
      <c r="G121" s="44"/>
      <c r="H121" s="44"/>
      <c r="I121" s="44"/>
    </row>
    <row r="122" spans="1:9" ht="168.75">
      <c r="A122" s="41">
        <v>5</v>
      </c>
      <c r="B122" s="42" t="s">
        <v>122</v>
      </c>
      <c r="C122" s="43" t="s">
        <v>123</v>
      </c>
      <c r="D122" s="44">
        <v>68.95</v>
      </c>
      <c r="E122" s="42" t="s">
        <v>19</v>
      </c>
      <c r="F122" s="36">
        <v>0</v>
      </c>
      <c r="G122" s="36">
        <v>0</v>
      </c>
      <c r="H122" s="44">
        <f>ROUND(D122*F122,0)</f>
        <v>0</v>
      </c>
      <c r="I122" s="44">
        <f>ROUND(D122*G122,0)</f>
        <v>0</v>
      </c>
    </row>
    <row r="123" spans="1:9" ht="12.75">
      <c r="A123" s="41"/>
      <c r="D123" s="44"/>
      <c r="F123" s="44"/>
      <c r="G123" s="44"/>
      <c r="H123" s="44"/>
      <c r="I123" s="44"/>
    </row>
    <row r="124" spans="1:9" ht="171.75" customHeight="1">
      <c r="A124" s="41">
        <v>6</v>
      </c>
      <c r="B124" s="42" t="s">
        <v>124</v>
      </c>
      <c r="C124" s="43" t="s">
        <v>125</v>
      </c>
      <c r="D124" s="44">
        <v>161.4</v>
      </c>
      <c r="E124" s="42" t="s">
        <v>19</v>
      </c>
      <c r="F124" s="36">
        <v>0</v>
      </c>
      <c r="G124" s="36">
        <v>0</v>
      </c>
      <c r="H124" s="44">
        <f>ROUND(D124*F124,0)</f>
        <v>0</v>
      </c>
      <c r="I124" s="44">
        <f>ROUND(D124*G124,0)</f>
        <v>0</v>
      </c>
    </row>
    <row r="125" spans="1:9" ht="105" customHeight="1">
      <c r="A125" s="41"/>
      <c r="C125" s="43" t="s">
        <v>126</v>
      </c>
      <c r="D125" s="44"/>
      <c r="F125" s="44"/>
      <c r="G125" s="44"/>
      <c r="H125" s="44"/>
      <c r="I125" s="44"/>
    </row>
    <row r="126" spans="1:9" ht="12.75">
      <c r="A126" s="41"/>
      <c r="D126" s="44"/>
      <c r="F126" s="44"/>
      <c r="G126" s="44"/>
      <c r="H126" s="44"/>
      <c r="I126" s="44"/>
    </row>
    <row r="127" spans="1:9" ht="12.75">
      <c r="A127" s="38"/>
      <c r="B127" s="39"/>
      <c r="C127" s="39" t="s">
        <v>17</v>
      </c>
      <c r="D127" s="40"/>
      <c r="E127" s="39"/>
      <c r="F127" s="40"/>
      <c r="G127" s="40"/>
      <c r="H127" s="40">
        <f>ROUND(SUM(H114:H126),0)</f>
        <v>0</v>
      </c>
      <c r="I127" s="40">
        <f>ROUND(SUM(I114:I126),0)</f>
        <v>0</v>
      </c>
    </row>
    <row r="128" spans="6:7" ht="12.75">
      <c r="F128" s="42"/>
      <c r="G128" s="42"/>
    </row>
    <row r="129" spans="1:9" ht="25.5">
      <c r="A129" s="38" t="s">
        <v>2</v>
      </c>
      <c r="B129" s="39" t="s">
        <v>3</v>
      </c>
      <c r="C129" s="39" t="s">
        <v>4</v>
      </c>
      <c r="D129" s="40" t="s">
        <v>5</v>
      </c>
      <c r="E129" s="39" t="s">
        <v>6</v>
      </c>
      <c r="F129" s="40" t="s">
        <v>7</v>
      </c>
      <c r="G129" s="40" t="s">
        <v>8</v>
      </c>
      <c r="H129" s="40" t="s">
        <v>9</v>
      </c>
      <c r="I129" s="40" t="s">
        <v>10</v>
      </c>
    </row>
    <row r="130" spans="1:9" ht="39">
      <c r="A130" s="41">
        <v>1</v>
      </c>
      <c r="B130" s="42" t="s">
        <v>127</v>
      </c>
      <c r="C130" s="43" t="s">
        <v>128</v>
      </c>
      <c r="D130" s="44">
        <v>49</v>
      </c>
      <c r="E130" s="42" t="s">
        <v>90</v>
      </c>
      <c r="F130" s="46">
        <v>0</v>
      </c>
      <c r="G130" s="36">
        <v>0</v>
      </c>
      <c r="H130" s="46">
        <f>ROUND(D130*F130,0)</f>
        <v>0</v>
      </c>
      <c r="I130" s="44">
        <f>ROUND(D130*G130,0)</f>
        <v>0</v>
      </c>
    </row>
    <row r="131" spans="1:9" ht="12.75">
      <c r="A131" s="41"/>
      <c r="D131" s="44"/>
      <c r="F131" s="44"/>
      <c r="G131" s="44"/>
      <c r="H131" s="44"/>
      <c r="I131" s="44"/>
    </row>
    <row r="132" spans="1:9" ht="51.75">
      <c r="A132" s="41">
        <v>2</v>
      </c>
      <c r="B132" s="42" t="s">
        <v>129</v>
      </c>
      <c r="C132" s="43" t="s">
        <v>130</v>
      </c>
      <c r="D132" s="44">
        <v>7</v>
      </c>
      <c r="E132" s="42" t="s">
        <v>90</v>
      </c>
      <c r="F132" s="46">
        <v>0</v>
      </c>
      <c r="G132" s="36">
        <v>0</v>
      </c>
      <c r="H132" s="46">
        <f>ROUND(D132*F132,0)</f>
        <v>0</v>
      </c>
      <c r="I132" s="44">
        <f>ROUND(D132*G132,0)</f>
        <v>0</v>
      </c>
    </row>
    <row r="133" spans="1:9" ht="12.75">
      <c r="A133" s="41"/>
      <c r="D133" s="44"/>
      <c r="F133" s="44"/>
      <c r="G133" s="44"/>
      <c r="H133" s="44"/>
      <c r="I133" s="44"/>
    </row>
    <row r="134" spans="1:9" ht="39">
      <c r="A134" s="41">
        <v>3</v>
      </c>
      <c r="B134" s="42" t="s">
        <v>131</v>
      </c>
      <c r="C134" s="43" t="s">
        <v>132</v>
      </c>
      <c r="D134" s="44">
        <v>10</v>
      </c>
      <c r="E134" s="42" t="s">
        <v>19</v>
      </c>
      <c r="F134" s="46">
        <v>0</v>
      </c>
      <c r="G134" s="36">
        <v>0</v>
      </c>
      <c r="H134" s="46">
        <f>ROUND(D134*F134,0)</f>
        <v>0</v>
      </c>
      <c r="I134" s="44">
        <f>ROUND(D134*G134,0)</f>
        <v>0</v>
      </c>
    </row>
    <row r="135" spans="1:9" ht="12.75">
      <c r="A135" s="41"/>
      <c r="D135" s="44"/>
      <c r="F135" s="44"/>
      <c r="G135" s="44"/>
      <c r="H135" s="44"/>
      <c r="I135" s="44"/>
    </row>
    <row r="136" spans="1:9" ht="142.5">
      <c r="A136" s="41">
        <v>4</v>
      </c>
      <c r="B136" s="42" t="s">
        <v>133</v>
      </c>
      <c r="C136" s="43" t="s">
        <v>134</v>
      </c>
      <c r="D136" s="44">
        <v>6</v>
      </c>
      <c r="E136" s="42" t="s">
        <v>90</v>
      </c>
      <c r="F136" s="36">
        <v>0</v>
      </c>
      <c r="G136" s="36">
        <v>0</v>
      </c>
      <c r="H136" s="44">
        <f>ROUND(D136*F136,0)</f>
        <v>0</v>
      </c>
      <c r="I136" s="44">
        <f>ROUND(D136*G136,0)</f>
        <v>0</v>
      </c>
    </row>
    <row r="137" spans="1:9" ht="12.75">
      <c r="A137" s="41"/>
      <c r="D137" s="44"/>
      <c r="F137" s="44"/>
      <c r="G137" s="44"/>
      <c r="H137" s="44"/>
      <c r="I137" s="44"/>
    </row>
    <row r="138" spans="1:9" ht="39">
      <c r="A138" s="41">
        <v>5</v>
      </c>
      <c r="B138" s="42" t="s">
        <v>135</v>
      </c>
      <c r="C138" s="43" t="s">
        <v>136</v>
      </c>
      <c r="D138" s="44">
        <v>2</v>
      </c>
      <c r="E138" s="42" t="s">
        <v>23</v>
      </c>
      <c r="F138" s="36">
        <v>0</v>
      </c>
      <c r="G138" s="36">
        <v>0</v>
      </c>
      <c r="H138" s="44">
        <f>ROUND(D138*F138,0)</f>
        <v>0</v>
      </c>
      <c r="I138" s="44">
        <f>ROUND(D138*G138,0)</f>
        <v>0</v>
      </c>
    </row>
    <row r="139" spans="1:9" ht="12.75">
      <c r="A139" s="41"/>
      <c r="D139" s="44"/>
      <c r="F139" s="44"/>
      <c r="G139" s="44"/>
      <c r="H139" s="44"/>
      <c r="I139" s="44"/>
    </row>
    <row r="140" spans="1:9" ht="78">
      <c r="A140" s="41">
        <v>6</v>
      </c>
      <c r="B140" s="42" t="s">
        <v>137</v>
      </c>
      <c r="C140" s="43" t="s">
        <v>138</v>
      </c>
      <c r="D140" s="44">
        <v>49</v>
      </c>
      <c r="E140" s="42" t="s">
        <v>90</v>
      </c>
      <c r="F140" s="36">
        <v>0</v>
      </c>
      <c r="G140" s="36">
        <v>0</v>
      </c>
      <c r="H140" s="44">
        <f>ROUND(D140*F140,0)</f>
        <v>0</v>
      </c>
      <c r="I140" s="44">
        <f>ROUND(D140*G140,0)</f>
        <v>0</v>
      </c>
    </row>
    <row r="141" spans="1:9" ht="12.75">
      <c r="A141" s="41"/>
      <c r="D141" s="44"/>
      <c r="F141" s="44"/>
      <c r="G141" s="44"/>
      <c r="H141" s="44"/>
      <c r="I141" s="44"/>
    </row>
    <row r="142" spans="1:9" ht="64.5">
      <c r="A142" s="41">
        <v>7</v>
      </c>
      <c r="B142" s="42" t="s">
        <v>139</v>
      </c>
      <c r="C142" s="43" t="s">
        <v>140</v>
      </c>
      <c r="D142" s="44">
        <v>7</v>
      </c>
      <c r="E142" s="42" t="s">
        <v>90</v>
      </c>
      <c r="F142" s="36">
        <v>0</v>
      </c>
      <c r="G142" s="36">
        <v>0</v>
      </c>
      <c r="H142" s="44">
        <f>ROUND(D142*F142,0)</f>
        <v>0</v>
      </c>
      <c r="I142" s="44">
        <f>ROUND(D142*G142,0)</f>
        <v>0</v>
      </c>
    </row>
    <row r="143" spans="1:9" ht="12.75">
      <c r="A143" s="41"/>
      <c r="D143" s="44"/>
      <c r="F143" s="44"/>
      <c r="G143" s="44"/>
      <c r="H143" s="44"/>
      <c r="I143" s="44"/>
    </row>
    <row r="144" spans="1:9" ht="12.75">
      <c r="A144" s="38"/>
      <c r="B144" s="39"/>
      <c r="C144" s="39" t="s">
        <v>17</v>
      </c>
      <c r="D144" s="40"/>
      <c r="E144" s="39"/>
      <c r="F144" s="40"/>
      <c r="G144" s="40"/>
      <c r="H144" s="40">
        <f>ROUND(SUM(H130:H143),0)</f>
        <v>0</v>
      </c>
      <c r="I144" s="40">
        <f>ROUND(SUM(I130:I143),0)</f>
        <v>0</v>
      </c>
    </row>
    <row r="145" spans="6:7" ht="12.75">
      <c r="F145" s="42"/>
      <c r="G145" s="42"/>
    </row>
    <row r="146" spans="1:9" ht="25.5">
      <c r="A146" s="38" t="s">
        <v>2</v>
      </c>
      <c r="B146" s="39" t="s">
        <v>3</v>
      </c>
      <c r="C146" s="39" t="s">
        <v>4</v>
      </c>
      <c r="D146" s="40" t="s">
        <v>5</v>
      </c>
      <c r="E146" s="39" t="s">
        <v>6</v>
      </c>
      <c r="F146" s="40" t="s">
        <v>7</v>
      </c>
      <c r="G146" s="40" t="s">
        <v>8</v>
      </c>
      <c r="H146" s="40" t="s">
        <v>9</v>
      </c>
      <c r="I146" s="40" t="s">
        <v>10</v>
      </c>
    </row>
    <row r="147" spans="1:9" ht="25.5">
      <c r="A147" s="41">
        <v>1</v>
      </c>
      <c r="B147" s="42" t="s">
        <v>141</v>
      </c>
      <c r="C147" s="43" t="s">
        <v>142</v>
      </c>
      <c r="D147" s="44">
        <v>25.2</v>
      </c>
      <c r="E147" s="42" t="s">
        <v>155</v>
      </c>
      <c r="F147" s="46">
        <v>0</v>
      </c>
      <c r="G147" s="36">
        <v>0</v>
      </c>
      <c r="H147" s="46">
        <f>ROUND(D147*F147,0)</f>
        <v>0</v>
      </c>
      <c r="I147" s="44">
        <f>ROUND(D147*G147,0)</f>
        <v>0</v>
      </c>
    </row>
    <row r="148" spans="1:9" ht="12.75">
      <c r="A148" s="41"/>
      <c r="D148" s="44"/>
      <c r="F148" s="44"/>
      <c r="G148" s="44"/>
      <c r="H148" s="44"/>
      <c r="I148" s="44"/>
    </row>
    <row r="149" spans="1:9" ht="25.5">
      <c r="A149" s="41">
        <v>2</v>
      </c>
      <c r="B149" s="42" t="s">
        <v>143</v>
      </c>
      <c r="C149" s="43" t="s">
        <v>144</v>
      </c>
      <c r="D149" s="44">
        <v>18.4</v>
      </c>
      <c r="E149" s="42" t="s">
        <v>155</v>
      </c>
      <c r="F149" s="46">
        <v>0</v>
      </c>
      <c r="G149" s="36">
        <v>0</v>
      </c>
      <c r="H149" s="46">
        <f>ROUND(D149*F149,0)</f>
        <v>0</v>
      </c>
      <c r="I149" s="44">
        <f>ROUND(D149*G149,0)</f>
        <v>0</v>
      </c>
    </row>
    <row r="150" spans="1:9" ht="12.75">
      <c r="A150" s="41"/>
      <c r="D150" s="44"/>
      <c r="F150" s="44"/>
      <c r="G150" s="44"/>
      <c r="H150" s="44"/>
      <c r="I150" s="44"/>
    </row>
    <row r="151" spans="1:9" ht="25.5">
      <c r="A151" s="41">
        <v>3</v>
      </c>
      <c r="B151" s="42" t="s">
        <v>145</v>
      </c>
      <c r="C151" s="43" t="s">
        <v>146</v>
      </c>
      <c r="D151" s="44">
        <v>28.8</v>
      </c>
      <c r="E151" s="42" t="s">
        <v>155</v>
      </c>
      <c r="F151" s="46">
        <v>0</v>
      </c>
      <c r="G151" s="36">
        <v>0</v>
      </c>
      <c r="H151" s="46">
        <f>ROUND(D151*F151,0)</f>
        <v>0</v>
      </c>
      <c r="I151" s="44">
        <f>ROUND(D151*G151,0)</f>
        <v>0</v>
      </c>
    </row>
    <row r="152" spans="1:9" ht="12.75">
      <c r="A152" s="41"/>
      <c r="D152" s="44"/>
      <c r="F152" s="44"/>
      <c r="G152" s="44"/>
      <c r="H152" s="44"/>
      <c r="I152" s="44"/>
    </row>
    <row r="153" spans="1:9" ht="195">
      <c r="A153" s="41">
        <v>4</v>
      </c>
      <c r="B153" s="42" t="s">
        <v>147</v>
      </c>
      <c r="C153" s="45" t="s">
        <v>623</v>
      </c>
      <c r="D153" s="44">
        <v>1</v>
      </c>
      <c r="E153" s="42" t="s">
        <v>23</v>
      </c>
      <c r="F153" s="36">
        <v>0</v>
      </c>
      <c r="G153" s="36">
        <v>0</v>
      </c>
      <c r="H153" s="44">
        <f>ROUND(D153*F153,0)</f>
        <v>0</v>
      </c>
      <c r="I153" s="44">
        <f>ROUND(D153*G153,0)</f>
        <v>0</v>
      </c>
    </row>
    <row r="154" spans="1:9" ht="12.75">
      <c r="A154" s="41"/>
      <c r="C154" s="43"/>
      <c r="D154" s="44"/>
      <c r="F154" s="44"/>
      <c r="G154" s="44"/>
      <c r="H154" s="44"/>
      <c r="I154" s="44"/>
    </row>
    <row r="155" spans="1:9" ht="195">
      <c r="A155" s="41">
        <v>5</v>
      </c>
      <c r="B155" s="42" t="s">
        <v>148</v>
      </c>
      <c r="C155" s="45" t="s">
        <v>624</v>
      </c>
      <c r="D155" s="44">
        <v>3</v>
      </c>
      <c r="E155" s="42" t="s">
        <v>23</v>
      </c>
      <c r="F155" s="36">
        <v>0</v>
      </c>
      <c r="G155" s="36">
        <v>0</v>
      </c>
      <c r="H155" s="44">
        <f>ROUND(D155*F155,0)</f>
        <v>0</v>
      </c>
      <c r="I155" s="44">
        <f>ROUND(D155*G155,0)</f>
        <v>0</v>
      </c>
    </row>
    <row r="156" spans="1:9" ht="12.75">
      <c r="A156" s="41"/>
      <c r="C156" s="45"/>
      <c r="D156" s="44"/>
      <c r="F156" s="44"/>
      <c r="G156" s="44"/>
      <c r="H156" s="44"/>
      <c r="I156" s="44"/>
    </row>
    <row r="157" spans="1:9" ht="195">
      <c r="A157" s="41">
        <v>6</v>
      </c>
      <c r="B157" s="42" t="s">
        <v>149</v>
      </c>
      <c r="C157" s="45" t="s">
        <v>625</v>
      </c>
      <c r="D157" s="44">
        <v>5</v>
      </c>
      <c r="E157" s="42" t="s">
        <v>23</v>
      </c>
      <c r="F157" s="36">
        <v>0</v>
      </c>
      <c r="G157" s="36">
        <v>0</v>
      </c>
      <c r="H157" s="44">
        <f>ROUND(D157*F157,0)</f>
        <v>0</v>
      </c>
      <c r="I157" s="44">
        <f>ROUND(D157*G157,0)</f>
        <v>0</v>
      </c>
    </row>
    <row r="158" spans="1:9" ht="12.75">
      <c r="A158" s="41"/>
      <c r="C158" s="45"/>
      <c r="D158" s="44"/>
      <c r="F158" s="44"/>
      <c r="G158" s="44"/>
      <c r="H158" s="44"/>
      <c r="I158" s="44"/>
    </row>
    <row r="159" spans="1:9" ht="195">
      <c r="A159" s="41">
        <v>7</v>
      </c>
      <c r="B159" s="42" t="s">
        <v>150</v>
      </c>
      <c r="C159" s="45" t="s">
        <v>622</v>
      </c>
      <c r="D159" s="44">
        <v>3</v>
      </c>
      <c r="E159" s="42" t="s">
        <v>23</v>
      </c>
      <c r="F159" s="36">
        <v>0</v>
      </c>
      <c r="G159" s="36">
        <v>0</v>
      </c>
      <c r="H159" s="44">
        <f>ROUND(D159*F159,0)</f>
        <v>0</v>
      </c>
      <c r="I159" s="44">
        <f>ROUND(D159*G159,0)</f>
        <v>0</v>
      </c>
    </row>
    <row r="160" spans="1:9" ht="12.75">
      <c r="A160" s="41"/>
      <c r="D160" s="44"/>
      <c r="F160" s="44"/>
      <c r="G160" s="44"/>
      <c r="H160" s="44"/>
      <c r="I160" s="44"/>
    </row>
    <row r="161" spans="1:9" ht="25.5">
      <c r="A161" s="41">
        <v>8</v>
      </c>
      <c r="B161" s="42" t="s">
        <v>151</v>
      </c>
      <c r="C161" s="43" t="s">
        <v>152</v>
      </c>
      <c r="D161" s="44">
        <v>10.4</v>
      </c>
      <c r="E161" s="42" t="s">
        <v>90</v>
      </c>
      <c r="F161" s="36">
        <v>0</v>
      </c>
      <c r="G161" s="36">
        <v>0</v>
      </c>
      <c r="H161" s="44">
        <f>ROUND(D161*F161,0)</f>
        <v>0</v>
      </c>
      <c r="I161" s="44">
        <f>ROUND(D161*G161,0)</f>
        <v>0</v>
      </c>
    </row>
    <row r="162" spans="1:9" ht="12.75">
      <c r="A162" s="41"/>
      <c r="D162" s="44"/>
      <c r="F162" s="44"/>
      <c r="G162" s="44"/>
      <c r="H162" s="44"/>
      <c r="I162" s="44"/>
    </row>
    <row r="163" spans="1:9" ht="25.5">
      <c r="A163" s="41">
        <v>9</v>
      </c>
      <c r="B163" s="42" t="s">
        <v>153</v>
      </c>
      <c r="C163" s="43" t="s">
        <v>154</v>
      </c>
      <c r="D163" s="44">
        <v>10.4</v>
      </c>
      <c r="E163" s="42" t="s">
        <v>90</v>
      </c>
      <c r="F163" s="36">
        <v>0</v>
      </c>
      <c r="G163" s="36">
        <v>0</v>
      </c>
      <c r="H163" s="44">
        <f>ROUND(D163*F163,0)</f>
        <v>0</v>
      </c>
      <c r="I163" s="44">
        <f>ROUND(D163*G163,0)</f>
        <v>0</v>
      </c>
    </row>
    <row r="164" spans="1:9" ht="12.75">
      <c r="A164" s="41"/>
      <c r="D164" s="44"/>
      <c r="F164" s="44"/>
      <c r="G164" s="44"/>
      <c r="H164" s="44"/>
      <c r="I164" s="44"/>
    </row>
    <row r="165" spans="1:9" ht="12.75">
      <c r="A165" s="38"/>
      <c r="B165" s="39"/>
      <c r="C165" s="39" t="s">
        <v>17</v>
      </c>
      <c r="D165" s="40"/>
      <c r="E165" s="39"/>
      <c r="F165" s="40"/>
      <c r="G165" s="40"/>
      <c r="H165" s="40">
        <f>ROUND(SUM(H147:H164),0)</f>
        <v>0</v>
      </c>
      <c r="I165" s="40">
        <f>ROUND(SUM(I147:I164),0)</f>
        <v>0</v>
      </c>
    </row>
    <row r="166" spans="6:7" ht="12.75">
      <c r="F166" s="42"/>
      <c r="G166" s="42"/>
    </row>
    <row r="167" spans="1:9" ht="25.5">
      <c r="A167" s="38" t="s">
        <v>2</v>
      </c>
      <c r="B167" s="39" t="s">
        <v>3</v>
      </c>
      <c r="C167" s="39" t="s">
        <v>4</v>
      </c>
      <c r="D167" s="40" t="s">
        <v>5</v>
      </c>
      <c r="E167" s="39" t="s">
        <v>6</v>
      </c>
      <c r="F167" s="40" t="s">
        <v>7</v>
      </c>
      <c r="G167" s="40" t="s">
        <v>8</v>
      </c>
      <c r="H167" s="40" t="s">
        <v>9</v>
      </c>
      <c r="I167" s="40" t="s">
        <v>10</v>
      </c>
    </row>
    <row r="168" spans="1:9" ht="54">
      <c r="A168" s="41">
        <v>1</v>
      </c>
      <c r="B168" s="42" t="s">
        <v>156</v>
      </c>
      <c r="C168" s="43" t="s">
        <v>165</v>
      </c>
      <c r="D168" s="44">
        <v>9.3</v>
      </c>
      <c r="E168" s="42" t="s">
        <v>19</v>
      </c>
      <c r="F168" s="46">
        <v>0</v>
      </c>
      <c r="G168" s="36">
        <v>0</v>
      </c>
      <c r="H168" s="46">
        <f>ROUND(D168*F168,0)</f>
        <v>0</v>
      </c>
      <c r="I168" s="44">
        <f>ROUND(D168*G168,0)</f>
        <v>0</v>
      </c>
    </row>
    <row r="169" spans="1:9" ht="12.75">
      <c r="A169" s="41"/>
      <c r="D169" s="44"/>
      <c r="F169" s="44"/>
      <c r="G169" s="44"/>
      <c r="H169" s="44"/>
      <c r="I169" s="44"/>
    </row>
    <row r="170" spans="1:9" ht="51.75">
      <c r="A170" s="41">
        <v>2</v>
      </c>
      <c r="B170" s="42" t="s">
        <v>157</v>
      </c>
      <c r="C170" s="43" t="s">
        <v>158</v>
      </c>
      <c r="D170" s="44">
        <v>23.94</v>
      </c>
      <c r="E170" s="42" t="s">
        <v>19</v>
      </c>
      <c r="F170" s="46">
        <v>0</v>
      </c>
      <c r="G170" s="36">
        <v>0</v>
      </c>
      <c r="H170" s="46">
        <f>ROUND(D170*F170,0)</f>
        <v>0</v>
      </c>
      <c r="I170" s="44">
        <f>ROUND(D170*G170,0)</f>
        <v>0</v>
      </c>
    </row>
    <row r="171" spans="1:9" ht="12.75">
      <c r="A171" s="41"/>
      <c r="D171" s="44"/>
      <c r="F171" s="44"/>
      <c r="G171" s="44"/>
      <c r="H171" s="44"/>
      <c r="I171" s="44"/>
    </row>
    <row r="172" spans="1:9" ht="103.5">
      <c r="A172" s="41">
        <v>3</v>
      </c>
      <c r="B172" s="42" t="s">
        <v>159</v>
      </c>
      <c r="C172" s="43" t="s">
        <v>160</v>
      </c>
      <c r="D172" s="44">
        <v>8</v>
      </c>
      <c r="E172" s="42" t="s">
        <v>23</v>
      </c>
      <c r="F172" s="36">
        <v>0</v>
      </c>
      <c r="G172" s="36">
        <v>0</v>
      </c>
      <c r="H172" s="44">
        <f>ROUND(D172*F172,0)</f>
        <v>0</v>
      </c>
      <c r="I172" s="44">
        <f>ROUND(D172*G172,0)</f>
        <v>0</v>
      </c>
    </row>
    <row r="173" spans="1:9" ht="12.75">
      <c r="A173" s="41"/>
      <c r="D173" s="44"/>
      <c r="F173" s="44"/>
      <c r="G173" s="44"/>
      <c r="H173" s="44"/>
      <c r="I173" s="44"/>
    </row>
    <row r="174" spans="1:9" ht="117">
      <c r="A174" s="41">
        <v>4</v>
      </c>
      <c r="B174" s="42" t="s">
        <v>161</v>
      </c>
      <c r="C174" s="43" t="s">
        <v>162</v>
      </c>
      <c r="D174" s="44">
        <v>3</v>
      </c>
      <c r="E174" s="42" t="s">
        <v>23</v>
      </c>
      <c r="F174" s="36">
        <v>0</v>
      </c>
      <c r="G174" s="36">
        <v>0</v>
      </c>
      <c r="H174" s="44">
        <f>ROUND(D174*F174,0)</f>
        <v>0</v>
      </c>
      <c r="I174" s="44">
        <f>ROUND(D174*G174,0)</f>
        <v>0</v>
      </c>
    </row>
    <row r="175" spans="1:9" ht="12.75">
      <c r="A175" s="41"/>
      <c r="D175" s="44"/>
      <c r="F175" s="44"/>
      <c r="G175" s="44"/>
      <c r="H175" s="44"/>
      <c r="I175" s="44"/>
    </row>
    <row r="176" spans="1:9" ht="90.75">
      <c r="A176" s="41">
        <v>5</v>
      </c>
      <c r="B176" s="42" t="s">
        <v>163</v>
      </c>
      <c r="C176" s="43" t="s">
        <v>164</v>
      </c>
      <c r="D176" s="44">
        <v>1</v>
      </c>
      <c r="E176" s="42" t="s">
        <v>23</v>
      </c>
      <c r="F176" s="36">
        <v>0</v>
      </c>
      <c r="G176" s="36">
        <v>0</v>
      </c>
      <c r="H176" s="44">
        <f>ROUND(D176*F176,0)</f>
        <v>0</v>
      </c>
      <c r="I176" s="44">
        <f>ROUND(D176*G176,0)</f>
        <v>0</v>
      </c>
    </row>
    <row r="177" spans="1:9" ht="12.75">
      <c r="A177" s="41"/>
      <c r="D177" s="44"/>
      <c r="F177" s="44"/>
      <c r="G177" s="44"/>
      <c r="H177" s="44"/>
      <c r="I177" s="44"/>
    </row>
    <row r="178" spans="1:9" ht="12.75">
      <c r="A178" s="38"/>
      <c r="B178" s="39"/>
      <c r="C178" s="39" t="s">
        <v>17</v>
      </c>
      <c r="D178" s="40"/>
      <c r="E178" s="39"/>
      <c r="F178" s="40"/>
      <c r="G178" s="40"/>
      <c r="H178" s="40">
        <f>ROUND(SUM(H168:H177),0)</f>
        <v>0</v>
      </c>
      <c r="I178" s="40">
        <f>ROUND(SUM(I168:I177),0)</f>
        <v>0</v>
      </c>
    </row>
    <row r="179" spans="6:7" ht="12.75">
      <c r="F179" s="42"/>
      <c r="G179" s="42"/>
    </row>
    <row r="180" spans="1:9" ht="25.5">
      <c r="A180" s="38" t="s">
        <v>2</v>
      </c>
      <c r="B180" s="39" t="s">
        <v>3</v>
      </c>
      <c r="C180" s="39" t="s">
        <v>4</v>
      </c>
      <c r="D180" s="40" t="s">
        <v>5</v>
      </c>
      <c r="E180" s="39" t="s">
        <v>6</v>
      </c>
      <c r="F180" s="40" t="s">
        <v>7</v>
      </c>
      <c r="G180" s="40" t="s">
        <v>8</v>
      </c>
      <c r="H180" s="40" t="s">
        <v>9</v>
      </c>
      <c r="I180" s="40" t="s">
        <v>10</v>
      </c>
    </row>
    <row r="181" spans="1:9" ht="156">
      <c r="A181" s="41">
        <v>1</v>
      </c>
      <c r="B181" s="42" t="s">
        <v>166</v>
      </c>
      <c r="C181" s="43" t="s">
        <v>167</v>
      </c>
      <c r="D181" s="44">
        <v>332.59</v>
      </c>
      <c r="E181" s="42" t="s">
        <v>19</v>
      </c>
      <c r="F181" s="36">
        <v>0</v>
      </c>
      <c r="G181" s="36">
        <v>0</v>
      </c>
      <c r="H181" s="44">
        <f>ROUND(D181*F181,0)</f>
        <v>0</v>
      </c>
      <c r="I181" s="44">
        <f>ROUND(D181*G181,0)</f>
        <v>0</v>
      </c>
    </row>
    <row r="182" spans="1:9" ht="39">
      <c r="A182" s="41"/>
      <c r="C182" s="43" t="s">
        <v>168</v>
      </c>
      <c r="D182" s="44"/>
      <c r="F182" s="44"/>
      <c r="G182" s="44"/>
      <c r="H182" s="44"/>
      <c r="I182" s="44"/>
    </row>
    <row r="183" spans="1:9" ht="12.75">
      <c r="A183" s="41"/>
      <c r="D183" s="44"/>
      <c r="F183" s="44"/>
      <c r="G183" s="44"/>
      <c r="H183" s="44"/>
      <c r="I183" s="44"/>
    </row>
    <row r="184" spans="1:9" ht="156">
      <c r="A184" s="41">
        <v>2</v>
      </c>
      <c r="B184" s="42" t="s">
        <v>169</v>
      </c>
      <c r="C184" s="43" t="s">
        <v>170</v>
      </c>
      <c r="D184" s="44">
        <v>332.59</v>
      </c>
      <c r="E184" s="42" t="s">
        <v>19</v>
      </c>
      <c r="F184" s="36">
        <v>0</v>
      </c>
      <c r="G184" s="36">
        <v>0</v>
      </c>
      <c r="H184" s="44">
        <f>ROUND(D184*F184,0)</f>
        <v>0</v>
      </c>
      <c r="I184" s="44">
        <f>ROUND(D184*G184,0)</f>
        <v>0</v>
      </c>
    </row>
    <row r="185" spans="1:9" ht="12.75">
      <c r="A185" s="41"/>
      <c r="D185" s="44"/>
      <c r="F185" s="44"/>
      <c r="G185" s="44"/>
      <c r="H185" s="44"/>
      <c r="I185" s="44"/>
    </row>
    <row r="186" spans="1:9" ht="64.5">
      <c r="A186" s="41">
        <v>3</v>
      </c>
      <c r="B186" s="42" t="s">
        <v>171</v>
      </c>
      <c r="C186" s="43" t="s">
        <v>172</v>
      </c>
      <c r="D186" s="44">
        <v>3.8</v>
      </c>
      <c r="E186" s="42" t="s">
        <v>19</v>
      </c>
      <c r="F186" s="36">
        <v>0</v>
      </c>
      <c r="G186" s="36">
        <v>0</v>
      </c>
      <c r="H186" s="44">
        <f>ROUND(D186*F186,0)</f>
        <v>0</v>
      </c>
      <c r="I186" s="44">
        <f>ROUND(D186*G186,0)</f>
        <v>0</v>
      </c>
    </row>
    <row r="187" spans="1:9" ht="12.75">
      <c r="A187" s="41"/>
      <c r="D187" s="44"/>
      <c r="F187" s="44"/>
      <c r="G187" s="44"/>
      <c r="H187" s="44"/>
      <c r="I187" s="44"/>
    </row>
    <row r="188" spans="1:9" ht="12.75">
      <c r="A188" s="38"/>
      <c r="B188" s="39"/>
      <c r="C188" s="39" t="s">
        <v>17</v>
      </c>
      <c r="D188" s="40"/>
      <c r="E188" s="39"/>
      <c r="F188" s="40"/>
      <c r="G188" s="40"/>
      <c r="H188" s="40">
        <f>ROUND(SUM(H181:H187),0)</f>
        <v>0</v>
      </c>
      <c r="I188" s="40">
        <f>ROUND(SUM(I181:I187),0)</f>
        <v>0</v>
      </c>
    </row>
    <row r="189" spans="6:7" ht="12.75">
      <c r="F189" s="42"/>
      <c r="G189" s="42"/>
    </row>
    <row r="190" spans="1:9" ht="25.5">
      <c r="A190" s="38" t="s">
        <v>2</v>
      </c>
      <c r="B190" s="39" t="s">
        <v>3</v>
      </c>
      <c r="C190" s="39" t="s">
        <v>4</v>
      </c>
      <c r="D190" s="40" t="s">
        <v>5</v>
      </c>
      <c r="E190" s="39" t="s">
        <v>6</v>
      </c>
      <c r="F190" s="40" t="s">
        <v>7</v>
      </c>
      <c r="G190" s="40" t="s">
        <v>8</v>
      </c>
      <c r="H190" s="40" t="s">
        <v>9</v>
      </c>
      <c r="I190" s="40" t="s">
        <v>10</v>
      </c>
    </row>
    <row r="191" spans="1:9" ht="142.5">
      <c r="A191" s="41">
        <v>1</v>
      </c>
      <c r="B191" s="42" t="s">
        <v>173</v>
      </c>
      <c r="C191" s="43" t="s">
        <v>174</v>
      </c>
      <c r="D191" s="44">
        <v>39.71</v>
      </c>
      <c r="E191" s="42" t="s">
        <v>19</v>
      </c>
      <c r="F191" s="36">
        <v>0</v>
      </c>
      <c r="G191" s="36">
        <v>0</v>
      </c>
      <c r="H191" s="44">
        <f>ROUND(D191*F191,0)</f>
        <v>0</v>
      </c>
      <c r="I191" s="44">
        <f>ROUND(D191*G191,0)</f>
        <v>0</v>
      </c>
    </row>
    <row r="192" spans="1:9" ht="12.75">
      <c r="A192" s="41"/>
      <c r="D192" s="44"/>
      <c r="F192" s="44"/>
      <c r="G192" s="44"/>
      <c r="H192" s="44"/>
      <c r="I192" s="44"/>
    </row>
    <row r="193" spans="1:9" ht="168.75">
      <c r="A193" s="41">
        <v>2</v>
      </c>
      <c r="B193" s="42" t="s">
        <v>175</v>
      </c>
      <c r="C193" s="43" t="s">
        <v>176</v>
      </c>
      <c r="D193" s="44">
        <v>39.71</v>
      </c>
      <c r="E193" s="42" t="s">
        <v>19</v>
      </c>
      <c r="F193" s="36">
        <v>0</v>
      </c>
      <c r="G193" s="36">
        <v>0</v>
      </c>
      <c r="H193" s="44">
        <f>ROUND(D193*F193,0)</f>
        <v>0</v>
      </c>
      <c r="I193" s="44">
        <f>ROUND(D193*G193,0)</f>
        <v>0</v>
      </c>
    </row>
    <row r="194" spans="1:9" ht="78">
      <c r="A194" s="41"/>
      <c r="C194" s="43" t="s">
        <v>177</v>
      </c>
      <c r="D194" s="44"/>
      <c r="F194" s="44"/>
      <c r="G194" s="44"/>
      <c r="H194" s="44"/>
      <c r="I194" s="44"/>
    </row>
    <row r="195" spans="1:9" ht="12.75">
      <c r="A195" s="41"/>
      <c r="D195" s="44"/>
      <c r="F195" s="44"/>
      <c r="G195" s="44"/>
      <c r="H195" s="44"/>
      <c r="I195" s="44"/>
    </row>
    <row r="196" spans="1:9" ht="142.5">
      <c r="A196" s="41">
        <v>3</v>
      </c>
      <c r="B196" s="42" t="s">
        <v>178</v>
      </c>
      <c r="C196" s="43" t="s">
        <v>179</v>
      </c>
      <c r="D196" s="44">
        <v>68.95</v>
      </c>
      <c r="E196" s="42" t="s">
        <v>19</v>
      </c>
      <c r="F196" s="36">
        <v>0</v>
      </c>
      <c r="G196" s="36">
        <v>0</v>
      </c>
      <c r="H196" s="44">
        <f>ROUND(D196*F196,0)</f>
        <v>0</v>
      </c>
      <c r="I196" s="44">
        <f>ROUND(D196*G196,0)</f>
        <v>0</v>
      </c>
    </row>
    <row r="197" spans="1:9" ht="12.75">
      <c r="A197" s="41"/>
      <c r="D197" s="44"/>
      <c r="F197" s="44"/>
      <c r="G197" s="44"/>
      <c r="H197" s="44"/>
      <c r="I197" s="44"/>
    </row>
    <row r="198" spans="1:9" ht="156">
      <c r="A198" s="41">
        <v>4</v>
      </c>
      <c r="B198" s="42" t="s">
        <v>180</v>
      </c>
      <c r="C198" s="43" t="s">
        <v>181</v>
      </c>
      <c r="D198" s="44">
        <v>154.45</v>
      </c>
      <c r="E198" s="42" t="s">
        <v>19</v>
      </c>
      <c r="F198" s="36">
        <v>0</v>
      </c>
      <c r="G198" s="36">
        <v>0</v>
      </c>
      <c r="H198" s="44">
        <f>ROUND(D198*F198,0)</f>
        <v>0</v>
      </c>
      <c r="I198" s="44">
        <f>ROUND(D198*G198,0)</f>
        <v>0</v>
      </c>
    </row>
    <row r="199" spans="1:9" ht="70.5" customHeight="1">
      <c r="A199" s="41"/>
      <c r="C199" s="43" t="s">
        <v>185</v>
      </c>
      <c r="D199" s="44"/>
      <c r="F199" s="44"/>
      <c r="G199" s="44"/>
      <c r="H199" s="44"/>
      <c r="I199" s="44"/>
    </row>
    <row r="200" spans="1:9" ht="12.75">
      <c r="A200" s="41"/>
      <c r="D200" s="44"/>
      <c r="F200" s="44"/>
      <c r="G200" s="44"/>
      <c r="H200" s="44"/>
      <c r="I200" s="44"/>
    </row>
    <row r="201" spans="1:9" ht="168.75">
      <c r="A201" s="41">
        <v>5</v>
      </c>
      <c r="B201" s="42" t="s">
        <v>182</v>
      </c>
      <c r="C201" s="43" t="s">
        <v>183</v>
      </c>
      <c r="D201" s="44">
        <v>19</v>
      </c>
      <c r="E201" s="42" t="s">
        <v>19</v>
      </c>
      <c r="F201" s="36">
        <v>0</v>
      </c>
      <c r="G201" s="36">
        <v>0</v>
      </c>
      <c r="H201" s="44">
        <f>ROUND(D201*F201,0)</f>
        <v>0</v>
      </c>
      <c r="I201" s="44">
        <f>ROUND(D201*G201,0)</f>
        <v>0</v>
      </c>
    </row>
    <row r="202" spans="1:9" ht="39">
      <c r="A202" s="41"/>
      <c r="C202" s="43" t="s">
        <v>184</v>
      </c>
      <c r="D202" s="44"/>
      <c r="F202" s="44"/>
      <c r="G202" s="44"/>
      <c r="H202" s="44"/>
      <c r="I202" s="44"/>
    </row>
    <row r="203" spans="1:9" ht="12.75">
      <c r="A203" s="41"/>
      <c r="D203" s="44"/>
      <c r="F203" s="44"/>
      <c r="G203" s="44"/>
      <c r="H203" s="44"/>
      <c r="I203" s="44"/>
    </row>
    <row r="204" spans="1:9" ht="12.75">
      <c r="A204" s="38"/>
      <c r="B204" s="39"/>
      <c r="C204" s="39" t="s">
        <v>17</v>
      </c>
      <c r="D204" s="40"/>
      <c r="E204" s="39"/>
      <c r="F204" s="40"/>
      <c r="G204" s="40"/>
      <c r="H204" s="40">
        <f>ROUND(SUM(H191:H203),0)</f>
        <v>0</v>
      </c>
      <c r="I204" s="40">
        <f>ROUND(SUM(I191:I203),0)</f>
        <v>0</v>
      </c>
    </row>
    <row r="205" spans="6:7" ht="12.75">
      <c r="F205" s="42"/>
      <c r="G205" s="42"/>
    </row>
    <row r="206" spans="1:9" ht="25.5">
      <c r="A206" s="38" t="s">
        <v>2</v>
      </c>
      <c r="B206" s="39" t="s">
        <v>3</v>
      </c>
      <c r="C206" s="39" t="s">
        <v>4</v>
      </c>
      <c r="D206" s="40" t="s">
        <v>5</v>
      </c>
      <c r="E206" s="39" t="s">
        <v>6</v>
      </c>
      <c r="F206" s="40" t="s">
        <v>7</v>
      </c>
      <c r="G206" s="40" t="s">
        <v>8</v>
      </c>
      <c r="H206" s="40" t="s">
        <v>9</v>
      </c>
      <c r="I206" s="40" t="s">
        <v>10</v>
      </c>
    </row>
    <row r="207" spans="1:9" ht="220.5">
      <c r="A207" s="41">
        <v>1</v>
      </c>
      <c r="B207" s="42" t="s">
        <v>186</v>
      </c>
      <c r="C207" s="45" t="s">
        <v>621</v>
      </c>
      <c r="D207" s="44">
        <v>1</v>
      </c>
      <c r="E207" s="42" t="s">
        <v>23</v>
      </c>
      <c r="F207" s="36">
        <v>0</v>
      </c>
      <c r="G207" s="36">
        <v>0</v>
      </c>
      <c r="H207" s="44">
        <f>ROUND(D207*F207,0)</f>
        <v>0</v>
      </c>
      <c r="I207" s="44">
        <f>ROUND(D207*G207,0)</f>
        <v>0</v>
      </c>
    </row>
    <row r="208" spans="1:9" ht="51.75">
      <c r="A208" s="41">
        <v>2</v>
      </c>
      <c r="B208" s="42" t="s">
        <v>615</v>
      </c>
      <c r="C208" s="42" t="s">
        <v>620</v>
      </c>
      <c r="D208" s="44">
        <v>1</v>
      </c>
      <c r="E208" s="42" t="s">
        <v>23</v>
      </c>
      <c r="F208" s="36">
        <v>0</v>
      </c>
      <c r="G208" s="36">
        <v>0</v>
      </c>
      <c r="H208" s="44">
        <f>ROUND(D208*F208,0)</f>
        <v>0</v>
      </c>
      <c r="I208" s="44">
        <f>ROUND(D208*G208,0)</f>
        <v>0</v>
      </c>
    </row>
    <row r="209" spans="1:9" ht="39">
      <c r="A209" s="41">
        <v>3</v>
      </c>
      <c r="B209" s="42" t="s">
        <v>616</v>
      </c>
      <c r="C209" s="42" t="s">
        <v>617</v>
      </c>
      <c r="D209" s="44">
        <v>1</v>
      </c>
      <c r="E209" s="42" t="s">
        <v>23</v>
      </c>
      <c r="F209" s="36">
        <v>0</v>
      </c>
      <c r="G209" s="36">
        <v>0</v>
      </c>
      <c r="H209" s="44">
        <f>ROUND(D209*F209,0)</f>
        <v>0</v>
      </c>
      <c r="I209" s="44">
        <f>ROUND(D209*G209,0)</f>
        <v>0</v>
      </c>
    </row>
    <row r="210" spans="1:9" ht="12.75">
      <c r="A210" s="38"/>
      <c r="B210" s="39"/>
      <c r="C210" s="39" t="s">
        <v>17</v>
      </c>
      <c r="D210" s="40"/>
      <c r="E210" s="39"/>
      <c r="F210" s="40"/>
      <c r="G210" s="40"/>
      <c r="H210" s="40">
        <f>SUM(H207:H209)</f>
        <v>0</v>
      </c>
      <c r="I210" s="40">
        <f>SUM(I207:I209)</f>
        <v>0</v>
      </c>
    </row>
    <row r="211" spans="6:7" ht="12.75">
      <c r="F211" s="42"/>
      <c r="G211" s="42"/>
    </row>
    <row r="212" spans="1:9" ht="25.5">
      <c r="A212" s="38" t="s">
        <v>2</v>
      </c>
      <c r="B212" s="39" t="s">
        <v>3</v>
      </c>
      <c r="C212" s="39" t="s">
        <v>4</v>
      </c>
      <c r="D212" s="40" t="s">
        <v>5</v>
      </c>
      <c r="E212" s="39" t="s">
        <v>6</v>
      </c>
      <c r="F212" s="40" t="s">
        <v>7</v>
      </c>
      <c r="G212" s="40" t="s">
        <v>8</v>
      </c>
      <c r="H212" s="40" t="s">
        <v>9</v>
      </c>
      <c r="I212" s="40" t="s">
        <v>10</v>
      </c>
    </row>
    <row r="213" spans="1:9" ht="25.5">
      <c r="A213" s="41">
        <v>1</v>
      </c>
      <c r="B213" s="42" t="s">
        <v>196</v>
      </c>
      <c r="C213" s="43" t="s">
        <v>197</v>
      </c>
      <c r="D213" s="44">
        <v>1</v>
      </c>
      <c r="E213" s="42" t="s">
        <v>23</v>
      </c>
      <c r="F213" s="36">
        <v>0</v>
      </c>
      <c r="G213" s="36">
        <v>0</v>
      </c>
      <c r="H213" s="44">
        <f>ROUND(D213*F213,0)</f>
        <v>0</v>
      </c>
      <c r="I213" s="44">
        <f>ROUND(D213*G213,0)</f>
        <v>0</v>
      </c>
    </row>
    <row r="214" spans="1:9" ht="12.75">
      <c r="A214" s="41"/>
      <c r="D214" s="44"/>
      <c r="F214" s="36"/>
      <c r="G214" s="36"/>
      <c r="H214" s="44"/>
      <c r="I214" s="44"/>
    </row>
    <row r="215" spans="1:9" ht="39">
      <c r="A215" s="41">
        <v>2</v>
      </c>
      <c r="B215" s="42" t="s">
        <v>198</v>
      </c>
      <c r="C215" s="43" t="s">
        <v>199</v>
      </c>
      <c r="D215" s="44">
        <v>1</v>
      </c>
      <c r="E215" s="42" t="s">
        <v>23</v>
      </c>
      <c r="F215" s="36">
        <v>0</v>
      </c>
      <c r="G215" s="36">
        <v>0</v>
      </c>
      <c r="H215" s="44">
        <f>ROUND(D215*F215,0)</f>
        <v>0</v>
      </c>
      <c r="I215" s="44">
        <f>ROUND(D215*G215,0)</f>
        <v>0</v>
      </c>
    </row>
    <row r="216" spans="1:9" ht="12.75">
      <c r="A216" s="41"/>
      <c r="D216" s="44"/>
      <c r="F216" s="36"/>
      <c r="G216" s="36"/>
      <c r="H216" s="44"/>
      <c r="I216" s="44"/>
    </row>
    <row r="217" spans="1:9" ht="39">
      <c r="A217" s="41">
        <v>3</v>
      </c>
      <c r="B217" s="42" t="s">
        <v>200</v>
      </c>
      <c r="C217" s="43" t="s">
        <v>201</v>
      </c>
      <c r="D217" s="44">
        <v>2</v>
      </c>
      <c r="E217" s="42" t="s">
        <v>23</v>
      </c>
      <c r="F217" s="36">
        <v>0</v>
      </c>
      <c r="G217" s="36">
        <v>0</v>
      </c>
      <c r="H217" s="44">
        <f>ROUND(D217*F217,0)</f>
        <v>0</v>
      </c>
      <c r="I217" s="44">
        <f>ROUND(D217*G217,0)</f>
        <v>0</v>
      </c>
    </row>
    <row r="218" spans="1:9" ht="12.75">
      <c r="A218" s="41"/>
      <c r="D218" s="44"/>
      <c r="F218" s="36"/>
      <c r="G218" s="36"/>
      <c r="H218" s="44"/>
      <c r="I218" s="44"/>
    </row>
    <row r="219" spans="1:9" ht="39">
      <c r="A219" s="41">
        <v>4</v>
      </c>
      <c r="B219" s="42" t="s">
        <v>202</v>
      </c>
      <c r="C219" s="43" t="s">
        <v>203</v>
      </c>
      <c r="D219" s="44">
        <v>1</v>
      </c>
      <c r="E219" s="42" t="s">
        <v>23</v>
      </c>
      <c r="F219" s="36">
        <v>0</v>
      </c>
      <c r="G219" s="36">
        <v>0</v>
      </c>
      <c r="H219" s="44">
        <f>ROUND(D219*F219,0)</f>
        <v>0</v>
      </c>
      <c r="I219" s="44">
        <f>ROUND(D219*G219,0)</f>
        <v>0</v>
      </c>
    </row>
    <row r="220" spans="1:9" ht="12.75">
      <c r="A220" s="41"/>
      <c r="D220" s="44"/>
      <c r="F220" s="36"/>
      <c r="G220" s="36"/>
      <c r="H220" s="44"/>
      <c r="I220" s="44"/>
    </row>
    <row r="221" spans="1:9" ht="39">
      <c r="A221" s="41">
        <v>5</v>
      </c>
      <c r="B221" s="42" t="s">
        <v>204</v>
      </c>
      <c r="C221" s="43" t="s">
        <v>205</v>
      </c>
      <c r="D221" s="44">
        <v>1</v>
      </c>
      <c r="E221" s="42" t="s">
        <v>23</v>
      </c>
      <c r="F221" s="36">
        <v>0</v>
      </c>
      <c r="G221" s="36">
        <v>0</v>
      </c>
      <c r="H221" s="44">
        <f>ROUND(D221*F221,0)</f>
        <v>0</v>
      </c>
      <c r="I221" s="44">
        <f>ROUND(D221*G221,0)</f>
        <v>0</v>
      </c>
    </row>
    <row r="222" spans="1:9" ht="12.75">
      <c r="A222" s="41"/>
      <c r="D222" s="44"/>
      <c r="F222" s="44"/>
      <c r="G222" s="44"/>
      <c r="H222" s="44"/>
      <c r="I222" s="44"/>
    </row>
    <row r="223" spans="1:9" ht="12.75">
      <c r="A223" s="38"/>
      <c r="B223" s="39"/>
      <c r="C223" s="39" t="s">
        <v>17</v>
      </c>
      <c r="D223" s="40"/>
      <c r="E223" s="39"/>
      <c r="F223" s="40"/>
      <c r="G223" s="40"/>
      <c r="H223" s="40">
        <f>ROUND(SUM(H213:H222),0)</f>
        <v>0</v>
      </c>
      <c r="I223" s="40">
        <f>ROUND(SUM(I213:I222),0)</f>
        <v>0</v>
      </c>
    </row>
    <row r="224" spans="6:7" ht="12.75">
      <c r="F224" s="42"/>
      <c r="G224" s="42"/>
    </row>
    <row r="225" spans="6:7" ht="12.75">
      <c r="F225" s="42"/>
      <c r="G225" s="42"/>
    </row>
    <row r="226" spans="3:8" ht="12.75">
      <c r="C226" s="42" t="s">
        <v>222</v>
      </c>
      <c r="F226" s="42"/>
      <c r="G226" s="42"/>
      <c r="H226" s="42">
        <f>SUM(H6+H12+H27+H47++H69+H59+H82+H87+H100+H111+H127+H144+H165+H178+H188+H204+H210+H223)</f>
        <v>0</v>
      </c>
    </row>
    <row r="227" spans="3:9" ht="12.75">
      <c r="C227" s="42" t="s">
        <v>223</v>
      </c>
      <c r="F227" s="42"/>
      <c r="G227" s="42"/>
      <c r="I227" s="42">
        <f>SUM(I6+I12+I27+I47+I59+I69+I82+I87+I100+I111+I127+I144+I165+I178+I188+I204+I210+I223)</f>
        <v>0</v>
      </c>
    </row>
  </sheetData>
  <sheetProtection password="8709" sheet="1" objects="1" scenarios="1" formatColumns="0" formatRows="0"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8"/>
  <sheetViews>
    <sheetView zoomScale="70" zoomScaleNormal="70" zoomScalePageLayoutView="0" workbookViewId="0" topLeftCell="A145">
      <selection activeCell="M152" sqref="M152"/>
    </sheetView>
  </sheetViews>
  <sheetFormatPr defaultColWidth="9.140625" defaultRowHeight="15"/>
  <cols>
    <col min="1" max="2" width="9.140625" style="52" customWidth="1"/>
    <col min="3" max="3" width="24.140625" style="52" customWidth="1"/>
    <col min="4" max="5" width="9.140625" style="52" customWidth="1"/>
    <col min="6" max="6" width="9.8515625" style="49" customWidth="1"/>
    <col min="7" max="7" width="9.140625" style="49" customWidth="1"/>
    <col min="8" max="9" width="9.140625" style="52" customWidth="1"/>
    <col min="10" max="16384" width="9.140625" style="49" customWidth="1"/>
  </cols>
  <sheetData>
    <row r="1" spans="1:9" ht="25.5">
      <c r="A1" s="38" t="s">
        <v>2</v>
      </c>
      <c r="B1" s="39" t="s">
        <v>3</v>
      </c>
      <c r="C1" s="39" t="s">
        <v>4</v>
      </c>
      <c r="D1" s="40" t="s">
        <v>5</v>
      </c>
      <c r="E1" s="39" t="s">
        <v>6</v>
      </c>
      <c r="F1" s="40" t="s">
        <v>7</v>
      </c>
      <c r="G1" s="40" t="s">
        <v>8</v>
      </c>
      <c r="H1" s="40" t="s">
        <v>9</v>
      </c>
      <c r="I1" s="40" t="s">
        <v>10</v>
      </c>
    </row>
    <row r="2" spans="1:9" ht="15" customHeight="1">
      <c r="A2" s="56" t="s">
        <v>397</v>
      </c>
      <c r="B2" s="56"/>
      <c r="C2" s="56"/>
      <c r="D2" s="56"/>
      <c r="E2" s="56"/>
      <c r="F2" s="56"/>
      <c r="G2" s="53"/>
      <c r="H2" s="53"/>
      <c r="I2" s="53"/>
    </row>
    <row r="3" spans="1:9" ht="45" customHeight="1">
      <c r="A3" s="41">
        <v>1</v>
      </c>
      <c r="B3" s="42" t="s">
        <v>398</v>
      </c>
      <c r="C3" s="43" t="s">
        <v>399</v>
      </c>
      <c r="D3" s="44">
        <v>8</v>
      </c>
      <c r="E3" s="42" t="s">
        <v>400</v>
      </c>
      <c r="F3" s="36">
        <v>0</v>
      </c>
      <c r="G3" s="36">
        <v>0</v>
      </c>
      <c r="H3" s="44">
        <f>ROUND(D3*F3,0)</f>
        <v>0</v>
      </c>
      <c r="I3" s="44">
        <f>ROUND(D3*G3,0)</f>
        <v>0</v>
      </c>
    </row>
    <row r="4" spans="1:9" ht="14.25">
      <c r="A4" s="41"/>
      <c r="B4" s="42"/>
      <c r="C4" s="42"/>
      <c r="D4" s="44"/>
      <c r="E4" s="42"/>
      <c r="F4" s="44"/>
      <c r="G4" s="44"/>
      <c r="H4" s="44"/>
      <c r="I4" s="44"/>
    </row>
    <row r="5" spans="1:9" ht="46.5" customHeight="1">
      <c r="A5" s="41">
        <v>2</v>
      </c>
      <c r="B5" s="42" t="s">
        <v>401</v>
      </c>
      <c r="C5" s="43" t="s">
        <v>402</v>
      </c>
      <c r="D5" s="44">
        <v>1</v>
      </c>
      <c r="E5" s="42" t="s">
        <v>400</v>
      </c>
      <c r="F5" s="36">
        <v>0</v>
      </c>
      <c r="G5" s="36">
        <v>0</v>
      </c>
      <c r="H5" s="44">
        <f>+F5*D5</f>
        <v>0</v>
      </c>
      <c r="I5" s="44">
        <f>ROUND(D5*G5,0)</f>
        <v>0</v>
      </c>
    </row>
    <row r="6" spans="1:9" ht="14.25">
      <c r="A6" s="41"/>
      <c r="B6" s="42"/>
      <c r="C6" s="42"/>
      <c r="D6" s="44"/>
      <c r="E6" s="42"/>
      <c r="F6" s="44"/>
      <c r="G6" s="44"/>
      <c r="H6" s="44"/>
      <c r="I6" s="44"/>
    </row>
    <row r="7" spans="1:9" ht="47.25" customHeight="1">
      <c r="A7" s="41">
        <v>3</v>
      </c>
      <c r="B7" s="42" t="s">
        <v>403</v>
      </c>
      <c r="C7" s="43" t="s">
        <v>404</v>
      </c>
      <c r="D7" s="44">
        <v>4</v>
      </c>
      <c r="E7" s="42" t="s">
        <v>400</v>
      </c>
      <c r="F7" s="36">
        <v>0</v>
      </c>
      <c r="G7" s="36">
        <v>0</v>
      </c>
      <c r="H7" s="44">
        <f>ROUND(D7*F7,0)</f>
        <v>0</v>
      </c>
      <c r="I7" s="44">
        <f>ROUND(D7*G7,0)</f>
        <v>0</v>
      </c>
    </row>
    <row r="8" spans="1:9" ht="14.25">
      <c r="A8" s="41"/>
      <c r="B8" s="42"/>
      <c r="C8" s="42"/>
      <c r="D8" s="44"/>
      <c r="E8" s="42"/>
      <c r="F8" s="44"/>
      <c r="G8" s="44"/>
      <c r="H8" s="44"/>
      <c r="I8" s="44"/>
    </row>
    <row r="9" spans="1:9" ht="48" customHeight="1">
      <c r="A9" s="41">
        <v>4</v>
      </c>
      <c r="B9" s="42" t="s">
        <v>405</v>
      </c>
      <c r="C9" s="43" t="s">
        <v>406</v>
      </c>
      <c r="D9" s="44">
        <v>1</v>
      </c>
      <c r="E9" s="42" t="s">
        <v>400</v>
      </c>
      <c r="F9" s="36">
        <v>0</v>
      </c>
      <c r="G9" s="36">
        <v>0</v>
      </c>
      <c r="H9" s="44">
        <f>ROUND(D9*F9,0)</f>
        <v>0</v>
      </c>
      <c r="I9" s="44">
        <f>ROUND(D9*G9,0)</f>
        <v>0</v>
      </c>
    </row>
    <row r="10" spans="1:9" ht="14.25">
      <c r="A10" s="41"/>
      <c r="B10" s="42"/>
      <c r="C10" s="42"/>
      <c r="D10" s="44"/>
      <c r="E10" s="42"/>
      <c r="F10" s="44"/>
      <c r="G10" s="44"/>
      <c r="H10" s="44"/>
      <c r="I10" s="44"/>
    </row>
    <row r="11" spans="1:9" ht="42.75" customHeight="1">
      <c r="A11" s="41">
        <v>5</v>
      </c>
      <c r="B11" s="42" t="s">
        <v>407</v>
      </c>
      <c r="C11" s="43" t="s">
        <v>408</v>
      </c>
      <c r="D11" s="44">
        <v>1</v>
      </c>
      <c r="E11" s="42" t="s">
        <v>400</v>
      </c>
      <c r="F11" s="36">
        <v>0</v>
      </c>
      <c r="G11" s="36">
        <v>0</v>
      </c>
      <c r="H11" s="44">
        <f>ROUND(D11*F11,0)</f>
        <v>0</v>
      </c>
      <c r="I11" s="44">
        <f>ROUND(D11*G11,0)</f>
        <v>0</v>
      </c>
    </row>
    <row r="12" spans="1:9" ht="14.25">
      <c r="A12" s="41"/>
      <c r="B12" s="42"/>
      <c r="C12" s="42"/>
      <c r="D12" s="44"/>
      <c r="E12" s="42"/>
      <c r="F12" s="44"/>
      <c r="G12" s="44"/>
      <c r="H12" s="44"/>
      <c r="I12" s="44"/>
    </row>
    <row r="13" spans="1:9" ht="15" customHeight="1">
      <c r="A13" s="56" t="s">
        <v>409</v>
      </c>
      <c r="B13" s="56"/>
      <c r="C13" s="56"/>
      <c r="D13" s="56"/>
      <c r="E13" s="56"/>
      <c r="F13" s="56"/>
      <c r="G13" s="53"/>
      <c r="H13" s="53"/>
      <c r="I13" s="53"/>
    </row>
    <row r="14" spans="1:9" ht="81" customHeight="1">
      <c r="A14" s="41">
        <v>6</v>
      </c>
      <c r="B14" s="42" t="s">
        <v>410</v>
      </c>
      <c r="C14" s="43" t="s">
        <v>411</v>
      </c>
      <c r="D14" s="44">
        <v>130</v>
      </c>
      <c r="E14" s="42" t="s">
        <v>412</v>
      </c>
      <c r="F14" s="46">
        <v>0</v>
      </c>
      <c r="G14" s="36">
        <v>0</v>
      </c>
      <c r="H14" s="46">
        <f>ROUND(D14*F14,0)</f>
        <v>0</v>
      </c>
      <c r="I14" s="44">
        <f>ROUND(D14*G14,0)</f>
        <v>0</v>
      </c>
    </row>
    <row r="15" spans="1:9" ht="14.25">
      <c r="A15" s="41"/>
      <c r="B15" s="42"/>
      <c r="C15" s="42"/>
      <c r="D15" s="44"/>
      <c r="E15" s="42"/>
      <c r="F15" s="44"/>
      <c r="G15" s="44"/>
      <c r="H15" s="44"/>
      <c r="I15" s="44"/>
    </row>
    <row r="16" spans="1:9" ht="15" customHeight="1">
      <c r="A16" s="56" t="s">
        <v>413</v>
      </c>
      <c r="B16" s="56"/>
      <c r="C16" s="56"/>
      <c r="D16" s="56"/>
      <c r="E16" s="56"/>
      <c r="F16" s="56"/>
      <c r="G16" s="53"/>
      <c r="H16" s="53"/>
      <c r="I16" s="53"/>
    </row>
    <row r="17" spans="1:9" ht="44.25" customHeight="1">
      <c r="A17" s="41">
        <v>7</v>
      </c>
      <c r="B17" s="42" t="s">
        <v>414</v>
      </c>
      <c r="C17" s="43" t="s">
        <v>415</v>
      </c>
      <c r="D17" s="44">
        <v>30</v>
      </c>
      <c r="E17" s="42" t="s">
        <v>400</v>
      </c>
      <c r="F17" s="46">
        <v>0</v>
      </c>
      <c r="G17" s="36">
        <v>0</v>
      </c>
      <c r="H17" s="46">
        <f>ROUND(D17*F17,0)</f>
        <v>0</v>
      </c>
      <c r="I17" s="44">
        <f>ROUND(D17*G17,0)</f>
        <v>0</v>
      </c>
    </row>
    <row r="18" spans="1:9" ht="14.25">
      <c r="A18" s="41"/>
      <c r="B18" s="42"/>
      <c r="C18" s="42"/>
      <c r="D18" s="44"/>
      <c r="E18" s="42"/>
      <c r="F18" s="44"/>
      <c r="G18" s="44"/>
      <c r="H18" s="44"/>
      <c r="I18" s="44"/>
    </row>
    <row r="19" spans="1:9" ht="58.5" customHeight="1">
      <c r="A19" s="41">
        <v>8</v>
      </c>
      <c r="B19" s="42" t="s">
        <v>416</v>
      </c>
      <c r="C19" s="43" t="s">
        <v>417</v>
      </c>
      <c r="D19" s="44">
        <v>2</v>
      </c>
      <c r="E19" s="42" t="s">
        <v>400</v>
      </c>
      <c r="F19" s="46">
        <v>0</v>
      </c>
      <c r="G19" s="36">
        <v>0</v>
      </c>
      <c r="H19" s="46">
        <f>ROUND(D19*F19,0)</f>
        <v>0</v>
      </c>
      <c r="I19" s="44">
        <f>ROUND(D19*G19,0)</f>
        <v>0</v>
      </c>
    </row>
    <row r="20" spans="1:9" ht="14.25">
      <c r="A20" s="41"/>
      <c r="B20" s="42"/>
      <c r="C20" s="42"/>
      <c r="D20" s="44"/>
      <c r="E20" s="42"/>
      <c r="F20" s="44"/>
      <c r="G20" s="44"/>
      <c r="H20" s="44"/>
      <c r="I20" s="44"/>
    </row>
    <row r="21" spans="1:9" ht="47.25" customHeight="1">
      <c r="A21" s="41">
        <v>9</v>
      </c>
      <c r="B21" s="42" t="s">
        <v>418</v>
      </c>
      <c r="C21" s="43" t="s">
        <v>419</v>
      </c>
      <c r="D21" s="44">
        <v>2</v>
      </c>
      <c r="E21" s="42" t="s">
        <v>400</v>
      </c>
      <c r="F21" s="46">
        <v>0</v>
      </c>
      <c r="G21" s="36">
        <v>0</v>
      </c>
      <c r="H21" s="46">
        <f>ROUND(D21*F21,0)</f>
        <v>0</v>
      </c>
      <c r="I21" s="44">
        <f>ROUND(D21*G21,0)</f>
        <v>0</v>
      </c>
    </row>
    <row r="22" spans="1:9" ht="14.25">
      <c r="A22" s="41"/>
      <c r="B22" s="42"/>
      <c r="C22" s="42"/>
      <c r="D22" s="44"/>
      <c r="E22" s="42"/>
      <c r="F22" s="44"/>
      <c r="G22" s="44"/>
      <c r="H22" s="44"/>
      <c r="I22" s="44"/>
    </row>
    <row r="23" spans="1:9" ht="59.25" customHeight="1">
      <c r="A23" s="41">
        <v>10</v>
      </c>
      <c r="B23" s="42" t="s">
        <v>420</v>
      </c>
      <c r="C23" s="43" t="s">
        <v>421</v>
      </c>
      <c r="D23" s="44">
        <v>1</v>
      </c>
      <c r="E23" s="42" t="s">
        <v>400</v>
      </c>
      <c r="F23" s="46">
        <v>0</v>
      </c>
      <c r="G23" s="36">
        <v>0</v>
      </c>
      <c r="H23" s="46">
        <f>ROUND(D23*F23,0)</f>
        <v>0</v>
      </c>
      <c r="I23" s="54">
        <f>ROUND(D23*G23,0)</f>
        <v>0</v>
      </c>
    </row>
    <row r="24" spans="1:9" ht="14.25">
      <c r="A24" s="41"/>
      <c r="B24" s="42"/>
      <c r="C24" s="42"/>
      <c r="D24" s="44"/>
      <c r="E24" s="42"/>
      <c r="F24" s="44"/>
      <c r="G24" s="44"/>
      <c r="H24" s="44"/>
      <c r="I24" s="44"/>
    </row>
    <row r="25" spans="1:9" ht="71.25" customHeight="1">
      <c r="A25" s="41">
        <v>11</v>
      </c>
      <c r="B25" s="42" t="s">
        <v>422</v>
      </c>
      <c r="C25" s="43" t="s">
        <v>423</v>
      </c>
      <c r="D25" s="44">
        <v>1</v>
      </c>
      <c r="E25" s="42" t="s">
        <v>400</v>
      </c>
      <c r="F25" s="46">
        <v>0</v>
      </c>
      <c r="G25" s="36">
        <v>0</v>
      </c>
      <c r="H25" s="46">
        <f>ROUND(D25*F25,0)</f>
        <v>0</v>
      </c>
      <c r="I25" s="44">
        <f>ROUND(D25*G25,0)</f>
        <v>0</v>
      </c>
    </row>
    <row r="26" spans="1:9" ht="14.25">
      <c r="A26" s="41"/>
      <c r="B26" s="42"/>
      <c r="C26" s="42"/>
      <c r="D26" s="44"/>
      <c r="E26" s="42"/>
      <c r="F26" s="44"/>
      <c r="G26" s="44"/>
      <c r="H26" s="44"/>
      <c r="I26" s="44"/>
    </row>
    <row r="27" spans="1:9" ht="80.25" customHeight="1">
      <c r="A27" s="41">
        <v>12</v>
      </c>
      <c r="B27" s="42" t="s">
        <v>424</v>
      </c>
      <c r="C27" s="43" t="s">
        <v>425</v>
      </c>
      <c r="D27" s="44">
        <v>1</v>
      </c>
      <c r="E27" s="42" t="s">
        <v>400</v>
      </c>
      <c r="F27" s="46">
        <v>0</v>
      </c>
      <c r="G27" s="36">
        <v>0</v>
      </c>
      <c r="H27" s="46">
        <f>ROUND(D27*F27,0)</f>
        <v>0</v>
      </c>
      <c r="I27" s="44">
        <f>ROUND(D27*G27,0)</f>
        <v>0</v>
      </c>
    </row>
    <row r="28" spans="1:9" ht="14.25">
      <c r="A28" s="41"/>
      <c r="B28" s="42"/>
      <c r="C28" s="42"/>
      <c r="D28" s="44"/>
      <c r="E28" s="42"/>
      <c r="F28" s="44"/>
      <c r="G28" s="44"/>
      <c r="H28" s="44"/>
      <c r="I28" s="44"/>
    </row>
    <row r="29" spans="1:9" ht="82.5" customHeight="1">
      <c r="A29" s="41">
        <v>13</v>
      </c>
      <c r="B29" s="42" t="s">
        <v>426</v>
      </c>
      <c r="C29" s="43" t="s">
        <v>427</v>
      </c>
      <c r="D29" s="44">
        <v>1</v>
      </c>
      <c r="E29" s="42" t="s">
        <v>400</v>
      </c>
      <c r="F29" s="46">
        <v>0</v>
      </c>
      <c r="G29" s="36">
        <v>0</v>
      </c>
      <c r="H29" s="46">
        <f>ROUND(D29*F29,0)</f>
        <v>0</v>
      </c>
      <c r="I29" s="44">
        <f>ROUND(D29*G29,0)</f>
        <v>0</v>
      </c>
    </row>
    <row r="30" spans="1:9" ht="14.25">
      <c r="A30" s="41"/>
      <c r="B30" s="42"/>
      <c r="C30" s="42"/>
      <c r="D30" s="44"/>
      <c r="E30" s="42"/>
      <c r="F30" s="44"/>
      <c r="G30" s="44"/>
      <c r="H30" s="44"/>
      <c r="I30" s="44"/>
    </row>
    <row r="31" spans="1:9" ht="69" customHeight="1">
      <c r="A31" s="41">
        <v>14</v>
      </c>
      <c r="B31" s="42" t="s">
        <v>428</v>
      </c>
      <c r="C31" s="43" t="s">
        <v>429</v>
      </c>
      <c r="D31" s="44">
        <v>10</v>
      </c>
      <c r="E31" s="42" t="s">
        <v>400</v>
      </c>
      <c r="F31" s="46">
        <v>0</v>
      </c>
      <c r="G31" s="36">
        <v>0</v>
      </c>
      <c r="H31" s="46">
        <f>ROUND(D31*F31,0)</f>
        <v>0</v>
      </c>
      <c r="I31" s="44">
        <f>ROUND(D31*G31,0)</f>
        <v>0</v>
      </c>
    </row>
    <row r="32" spans="1:9" ht="14.25">
      <c r="A32" s="41"/>
      <c r="B32" s="42"/>
      <c r="C32" s="42"/>
      <c r="D32" s="44"/>
      <c r="E32" s="42"/>
      <c r="F32" s="44"/>
      <c r="G32" s="44"/>
      <c r="H32" s="44"/>
      <c r="I32" s="44"/>
    </row>
    <row r="33" spans="1:9" ht="72" customHeight="1">
      <c r="A33" s="41">
        <v>15</v>
      </c>
      <c r="B33" s="42" t="s">
        <v>430</v>
      </c>
      <c r="C33" s="43" t="s">
        <v>431</v>
      </c>
      <c r="D33" s="44">
        <v>1</v>
      </c>
      <c r="E33" s="42" t="s">
        <v>400</v>
      </c>
      <c r="F33" s="46">
        <v>0</v>
      </c>
      <c r="G33" s="36">
        <v>0</v>
      </c>
      <c r="H33" s="46">
        <f>ROUND(D33*F33,0)</f>
        <v>0</v>
      </c>
      <c r="I33" s="44">
        <f>ROUND(D33*G33,0)</f>
        <v>0</v>
      </c>
    </row>
    <row r="34" spans="1:9" ht="14.25">
      <c r="A34" s="41"/>
      <c r="B34" s="42"/>
      <c r="C34" s="42"/>
      <c r="D34" s="44"/>
      <c r="E34" s="42"/>
      <c r="F34" s="44"/>
      <c r="G34" s="44"/>
      <c r="H34" s="44"/>
      <c r="I34" s="44"/>
    </row>
    <row r="35" spans="1:9" ht="79.5" customHeight="1">
      <c r="A35" s="41">
        <v>16</v>
      </c>
      <c r="B35" s="42" t="s">
        <v>432</v>
      </c>
      <c r="C35" s="43" t="s">
        <v>433</v>
      </c>
      <c r="D35" s="44">
        <v>10</v>
      </c>
      <c r="E35" s="42" t="s">
        <v>400</v>
      </c>
      <c r="F35" s="46">
        <v>0</v>
      </c>
      <c r="G35" s="36">
        <v>0</v>
      </c>
      <c r="H35" s="46">
        <f>ROUND(D35*F35,0)</f>
        <v>0</v>
      </c>
      <c r="I35" s="44">
        <f>ROUND(D35*G35,0)</f>
        <v>0</v>
      </c>
    </row>
    <row r="36" spans="1:9" ht="14.25">
      <c r="A36" s="41"/>
      <c r="B36" s="42"/>
      <c r="C36" s="42"/>
      <c r="D36" s="44"/>
      <c r="E36" s="42"/>
      <c r="F36" s="44"/>
      <c r="G36" s="44"/>
      <c r="H36" s="44"/>
      <c r="I36" s="44"/>
    </row>
    <row r="37" spans="1:9" ht="15" customHeight="1">
      <c r="A37" s="56" t="s">
        <v>434</v>
      </c>
      <c r="B37" s="56"/>
      <c r="C37" s="56"/>
      <c r="D37" s="56"/>
      <c r="E37" s="56"/>
      <c r="F37" s="56"/>
      <c r="G37" s="53"/>
      <c r="H37" s="53"/>
      <c r="I37" s="53"/>
    </row>
    <row r="38" spans="1:9" ht="87.75" customHeight="1">
      <c r="A38" s="41">
        <v>17</v>
      </c>
      <c r="B38" s="42" t="s">
        <v>435</v>
      </c>
      <c r="C38" s="43" t="s">
        <v>436</v>
      </c>
      <c r="D38" s="44">
        <v>5</v>
      </c>
      <c r="E38" s="42" t="s">
        <v>400</v>
      </c>
      <c r="F38" s="36">
        <v>0</v>
      </c>
      <c r="G38" s="36">
        <v>0</v>
      </c>
      <c r="H38" s="44">
        <f>ROUND(D38*F38,0)</f>
        <v>0</v>
      </c>
      <c r="I38" s="44">
        <f>ROUND(D38*G38,0)</f>
        <v>0</v>
      </c>
    </row>
    <row r="39" spans="1:9" ht="14.25">
      <c r="A39" s="41"/>
      <c r="B39" s="42"/>
      <c r="C39" s="42"/>
      <c r="D39" s="44"/>
      <c r="E39" s="42"/>
      <c r="F39" s="44"/>
      <c r="G39" s="44"/>
      <c r="H39" s="44"/>
      <c r="I39" s="44"/>
    </row>
    <row r="40" spans="1:9" ht="84.75" customHeight="1">
      <c r="A40" s="41">
        <v>18</v>
      </c>
      <c r="B40" s="42" t="s">
        <v>437</v>
      </c>
      <c r="C40" s="43" t="s">
        <v>438</v>
      </c>
      <c r="D40" s="44">
        <v>2</v>
      </c>
      <c r="E40" s="42" t="s">
        <v>400</v>
      </c>
      <c r="F40" s="36">
        <v>0</v>
      </c>
      <c r="G40" s="36">
        <v>0</v>
      </c>
      <c r="H40" s="44">
        <f>ROUND(D40*F40,0)</f>
        <v>0</v>
      </c>
      <c r="I40" s="44">
        <f>ROUND(D40*G40,0)</f>
        <v>0</v>
      </c>
    </row>
    <row r="41" spans="1:9" ht="14.25">
      <c r="A41" s="41"/>
      <c r="B41" s="42"/>
      <c r="C41" s="42"/>
      <c r="D41" s="44"/>
      <c r="E41" s="42"/>
      <c r="F41" s="44"/>
      <c r="G41" s="44"/>
      <c r="H41" s="44"/>
      <c r="I41" s="44"/>
    </row>
    <row r="42" spans="1:9" ht="105.75" customHeight="1">
      <c r="A42" s="41">
        <v>19</v>
      </c>
      <c r="B42" s="42" t="s">
        <v>439</v>
      </c>
      <c r="C42" s="43" t="s">
        <v>440</v>
      </c>
      <c r="D42" s="44">
        <v>1</v>
      </c>
      <c r="E42" s="42" t="s">
        <v>400</v>
      </c>
      <c r="F42" s="36">
        <v>0</v>
      </c>
      <c r="G42" s="36">
        <v>0</v>
      </c>
      <c r="H42" s="44">
        <f>ROUND(D42*F42,0)</f>
        <v>0</v>
      </c>
      <c r="I42" s="44">
        <f>ROUND(D42*G42,0)</f>
        <v>0</v>
      </c>
    </row>
    <row r="43" spans="1:9" ht="14.25">
      <c r="A43" s="41"/>
      <c r="B43" s="42"/>
      <c r="C43" s="42"/>
      <c r="D43" s="44"/>
      <c r="E43" s="42"/>
      <c r="F43" s="44"/>
      <c r="G43" s="44"/>
      <c r="H43" s="44"/>
      <c r="I43" s="44"/>
    </row>
    <row r="44" spans="1:9" ht="102.75" customHeight="1">
      <c r="A44" s="41">
        <v>20</v>
      </c>
      <c r="B44" s="42" t="s">
        <v>441</v>
      </c>
      <c r="C44" s="43" t="s">
        <v>442</v>
      </c>
      <c r="D44" s="44">
        <v>2</v>
      </c>
      <c r="E44" s="42" t="s">
        <v>400</v>
      </c>
      <c r="F44" s="36">
        <v>0</v>
      </c>
      <c r="G44" s="36">
        <v>0</v>
      </c>
      <c r="H44" s="44">
        <f>ROUND(D44*F44,0)</f>
        <v>0</v>
      </c>
      <c r="I44" s="44">
        <f>ROUND(D44*G44,0)</f>
        <v>0</v>
      </c>
    </row>
    <row r="45" spans="1:9" ht="14.25">
      <c r="A45" s="41"/>
      <c r="B45" s="42"/>
      <c r="C45" s="42"/>
      <c r="D45" s="44"/>
      <c r="E45" s="42"/>
      <c r="F45" s="44"/>
      <c r="G45" s="44"/>
      <c r="H45" s="44"/>
      <c r="I45" s="44"/>
    </row>
    <row r="46" spans="1:9" ht="122.25" customHeight="1">
      <c r="A46" s="41">
        <v>21</v>
      </c>
      <c r="B46" s="42" t="s">
        <v>443</v>
      </c>
      <c r="C46" s="43" t="s">
        <v>444</v>
      </c>
      <c r="D46" s="44">
        <v>1</v>
      </c>
      <c r="E46" s="42" t="s">
        <v>400</v>
      </c>
      <c r="F46" s="36">
        <v>0</v>
      </c>
      <c r="G46" s="36">
        <v>0</v>
      </c>
      <c r="H46" s="44">
        <f>+F46*D46</f>
        <v>0</v>
      </c>
      <c r="I46" s="44">
        <f>ROUND(D46*G46,0)</f>
        <v>0</v>
      </c>
    </row>
    <row r="47" spans="1:9" ht="14.25">
      <c r="A47" s="41"/>
      <c r="B47" s="42"/>
      <c r="C47" s="42"/>
      <c r="D47" s="44"/>
      <c r="E47" s="42"/>
      <c r="F47" s="44"/>
      <c r="G47" s="44"/>
      <c r="H47" s="44"/>
      <c r="I47" s="44"/>
    </row>
    <row r="48" spans="1:9" ht="90" customHeight="1">
      <c r="A48" s="41">
        <v>22</v>
      </c>
      <c r="B48" s="42" t="s">
        <v>445</v>
      </c>
      <c r="C48" s="43" t="s">
        <v>446</v>
      </c>
      <c r="D48" s="44">
        <v>1.5</v>
      </c>
      <c r="E48" s="42" t="s">
        <v>412</v>
      </c>
      <c r="F48" s="36">
        <v>0</v>
      </c>
      <c r="G48" s="36">
        <v>0</v>
      </c>
      <c r="H48" s="44">
        <f>ROUND(D48*F48,0)</f>
        <v>0</v>
      </c>
      <c r="I48" s="44">
        <f>ROUND(D48*G48,0)</f>
        <v>0</v>
      </c>
    </row>
    <row r="49" spans="1:9" ht="14.25">
      <c r="A49" s="41"/>
      <c r="B49" s="42"/>
      <c r="C49" s="42"/>
      <c r="D49" s="44"/>
      <c r="E49" s="42"/>
      <c r="F49" s="44"/>
      <c r="G49" s="44"/>
      <c r="H49" s="44"/>
      <c r="I49" s="44"/>
    </row>
    <row r="50" spans="1:9" ht="102" customHeight="1">
      <c r="A50" s="41">
        <v>23</v>
      </c>
      <c r="B50" s="42" t="s">
        <v>447</v>
      </c>
      <c r="C50" s="43" t="s">
        <v>448</v>
      </c>
      <c r="D50" s="44">
        <v>0.5</v>
      </c>
      <c r="E50" s="42" t="s">
        <v>412</v>
      </c>
      <c r="F50" s="36">
        <v>0</v>
      </c>
      <c r="G50" s="36">
        <v>0</v>
      </c>
      <c r="H50" s="44">
        <f>ROUND(D50*F50,0)</f>
        <v>0</v>
      </c>
      <c r="I50" s="44">
        <f>ROUND(D50*G50,0)</f>
        <v>0</v>
      </c>
    </row>
    <row r="51" spans="1:9" ht="14.25">
      <c r="A51" s="41"/>
      <c r="B51" s="42"/>
      <c r="C51" s="42"/>
      <c r="D51" s="44"/>
      <c r="E51" s="42"/>
      <c r="F51" s="44"/>
      <c r="G51" s="44"/>
      <c r="H51" s="44"/>
      <c r="I51" s="44"/>
    </row>
    <row r="52" spans="1:9" ht="66" customHeight="1">
      <c r="A52" s="41">
        <v>24</v>
      </c>
      <c r="B52" s="42" t="s">
        <v>449</v>
      </c>
      <c r="C52" s="43" t="s">
        <v>450</v>
      </c>
      <c r="D52" s="44">
        <v>3</v>
      </c>
      <c r="E52" s="42" t="s">
        <v>400</v>
      </c>
      <c r="F52" s="36">
        <v>0</v>
      </c>
      <c r="G52" s="36">
        <v>0</v>
      </c>
      <c r="H52" s="44">
        <f>ROUND(D52*F52,0)</f>
        <v>0</v>
      </c>
      <c r="I52" s="44">
        <f>ROUND(D52*G52,0)</f>
        <v>0</v>
      </c>
    </row>
    <row r="53" spans="1:9" ht="14.25">
      <c r="A53" s="41"/>
      <c r="B53" s="42"/>
      <c r="C53" s="42"/>
      <c r="D53" s="44"/>
      <c r="E53" s="42"/>
      <c r="F53" s="44"/>
      <c r="G53" s="44"/>
      <c r="H53" s="44"/>
      <c r="I53" s="44"/>
    </row>
    <row r="54" spans="1:9" ht="68.25" customHeight="1">
      <c r="A54" s="41">
        <v>25</v>
      </c>
      <c r="B54" s="42" t="s">
        <v>451</v>
      </c>
      <c r="C54" s="43" t="s">
        <v>452</v>
      </c>
      <c r="D54" s="44">
        <v>1</v>
      </c>
      <c r="E54" s="42" t="s">
        <v>400</v>
      </c>
      <c r="F54" s="36">
        <v>0</v>
      </c>
      <c r="G54" s="36">
        <v>0</v>
      </c>
      <c r="H54" s="44">
        <f>ROUND(D54*F54,0)</f>
        <v>0</v>
      </c>
      <c r="I54" s="44">
        <f>ROUND(D54*G54,0)</f>
        <v>0</v>
      </c>
    </row>
    <row r="55" spans="1:9" ht="14.25">
      <c r="A55" s="41"/>
      <c r="B55" s="42"/>
      <c r="C55" s="42"/>
      <c r="D55" s="44"/>
      <c r="E55" s="42"/>
      <c r="F55" s="44"/>
      <c r="G55" s="44"/>
      <c r="H55" s="44"/>
      <c r="I55" s="44"/>
    </row>
    <row r="56" spans="1:9" ht="84.75" customHeight="1">
      <c r="A56" s="41">
        <v>26</v>
      </c>
      <c r="B56" s="42" t="s">
        <v>453</v>
      </c>
      <c r="C56" s="43" t="s">
        <v>454</v>
      </c>
      <c r="D56" s="44">
        <v>2</v>
      </c>
      <c r="E56" s="42" t="s">
        <v>400</v>
      </c>
      <c r="F56" s="36">
        <v>0</v>
      </c>
      <c r="G56" s="36">
        <v>0</v>
      </c>
      <c r="H56" s="44">
        <f>ROUND(D56*F56,0)</f>
        <v>0</v>
      </c>
      <c r="I56" s="44">
        <f>ROUND(D56*G56,0)</f>
        <v>0</v>
      </c>
    </row>
    <row r="57" spans="1:9" ht="14.25">
      <c r="A57" s="41"/>
      <c r="B57" s="42"/>
      <c r="C57" s="42"/>
      <c r="D57" s="44"/>
      <c r="E57" s="42"/>
      <c r="F57" s="44"/>
      <c r="G57" s="44"/>
      <c r="H57" s="44"/>
      <c r="I57" s="44"/>
    </row>
    <row r="58" spans="1:9" ht="46.5" customHeight="1">
      <c r="A58" s="41">
        <v>27</v>
      </c>
      <c r="B58" s="42" t="s">
        <v>455</v>
      </c>
      <c r="C58" s="43" t="s">
        <v>456</v>
      </c>
      <c r="D58" s="44">
        <v>2</v>
      </c>
      <c r="E58" s="42" t="s">
        <v>400</v>
      </c>
      <c r="F58" s="36">
        <v>0</v>
      </c>
      <c r="G58" s="36">
        <v>0</v>
      </c>
      <c r="H58" s="44">
        <f>ROUND(D58*F58,0)</f>
        <v>0</v>
      </c>
      <c r="I58" s="44">
        <f>ROUND(D58*G58,0)</f>
        <v>0</v>
      </c>
    </row>
    <row r="59" spans="1:9" ht="14.25">
      <c r="A59" s="41"/>
      <c r="B59" s="42"/>
      <c r="C59" s="42"/>
      <c r="D59" s="44"/>
      <c r="E59" s="42"/>
      <c r="F59" s="44"/>
      <c r="G59" s="44"/>
      <c r="H59" s="44"/>
      <c r="I59" s="44"/>
    </row>
    <row r="60" spans="1:9" ht="46.5" customHeight="1">
      <c r="A60" s="41">
        <v>28</v>
      </c>
      <c r="B60" s="42" t="s">
        <v>457</v>
      </c>
      <c r="C60" s="43" t="s">
        <v>458</v>
      </c>
      <c r="D60" s="44">
        <v>1</v>
      </c>
      <c r="E60" s="42" t="s">
        <v>400</v>
      </c>
      <c r="F60" s="36">
        <v>0</v>
      </c>
      <c r="G60" s="36">
        <v>0</v>
      </c>
      <c r="H60" s="44">
        <f>ROUND(D60*F60,0)</f>
        <v>0</v>
      </c>
      <c r="I60" s="44">
        <f>ROUND(D60*G60,0)</f>
        <v>0</v>
      </c>
    </row>
    <row r="61" spans="1:9" ht="14.25">
      <c r="A61" s="41"/>
      <c r="B61" s="42"/>
      <c r="C61" s="42"/>
      <c r="D61" s="44"/>
      <c r="E61" s="42"/>
      <c r="F61" s="44"/>
      <c r="G61" s="44"/>
      <c r="H61" s="44"/>
      <c r="I61" s="44"/>
    </row>
    <row r="62" spans="1:9" ht="14.25">
      <c r="A62" s="38"/>
      <c r="B62" s="39"/>
      <c r="C62" s="39" t="s">
        <v>459</v>
      </c>
      <c r="D62" s="40"/>
      <c r="E62" s="39"/>
      <c r="F62" s="40"/>
      <c r="G62" s="40"/>
      <c r="H62" s="40">
        <f>ROUND(SUM(H2:H61),0)</f>
        <v>0</v>
      </c>
      <c r="I62" s="40">
        <f>ROUND(SUM(I2:I61),0)</f>
        <v>0</v>
      </c>
    </row>
    <row r="63" spans="6:7" ht="14.25">
      <c r="F63" s="52"/>
      <c r="G63" s="52"/>
    </row>
    <row r="64" spans="1:9" ht="25.5">
      <c r="A64" s="38" t="s">
        <v>2</v>
      </c>
      <c r="B64" s="39" t="s">
        <v>3</v>
      </c>
      <c r="C64" s="39" t="s">
        <v>4</v>
      </c>
      <c r="D64" s="40" t="s">
        <v>5</v>
      </c>
      <c r="E64" s="39" t="s">
        <v>6</v>
      </c>
      <c r="F64" s="40" t="s">
        <v>7</v>
      </c>
      <c r="G64" s="40" t="s">
        <v>8</v>
      </c>
      <c r="H64" s="40" t="s">
        <v>9</v>
      </c>
      <c r="I64" s="40" t="s">
        <v>10</v>
      </c>
    </row>
    <row r="65" spans="1:9" ht="14.25">
      <c r="A65" s="56"/>
      <c r="B65" s="56"/>
      <c r="C65" s="56"/>
      <c r="D65" s="56"/>
      <c r="E65" s="56"/>
      <c r="F65" s="56"/>
      <c r="G65" s="53"/>
      <c r="H65" s="53"/>
      <c r="I65" s="53"/>
    </row>
    <row r="66" spans="1:9" ht="14.25">
      <c r="A66" s="41"/>
      <c r="B66" s="42"/>
      <c r="C66" s="42"/>
      <c r="D66" s="44"/>
      <c r="E66" s="42"/>
      <c r="F66" s="44"/>
      <c r="G66" s="44"/>
      <c r="H66" s="44"/>
      <c r="I66" s="44"/>
    </row>
    <row r="67" spans="1:9" ht="15" customHeight="1">
      <c r="A67" s="56" t="s">
        <v>409</v>
      </c>
      <c r="B67" s="56"/>
      <c r="C67" s="56"/>
      <c r="D67" s="56"/>
      <c r="E67" s="56"/>
      <c r="F67" s="56"/>
      <c r="G67" s="53"/>
      <c r="H67" s="53"/>
      <c r="I67" s="53"/>
    </row>
    <row r="68" spans="1:9" ht="78">
      <c r="A68" s="41">
        <v>8</v>
      </c>
      <c r="B68" s="42" t="s">
        <v>410</v>
      </c>
      <c r="C68" s="43" t="s">
        <v>411</v>
      </c>
      <c r="D68" s="44">
        <v>136</v>
      </c>
      <c r="E68" s="42" t="s">
        <v>412</v>
      </c>
      <c r="F68" s="46">
        <v>0</v>
      </c>
      <c r="G68" s="36">
        <v>0</v>
      </c>
      <c r="H68" s="46">
        <f>ROUND(D68*F68,0)</f>
        <v>0</v>
      </c>
      <c r="I68" s="44">
        <f>ROUND(D68*G68,0)</f>
        <v>0</v>
      </c>
    </row>
    <row r="69" spans="1:9" ht="14.25">
      <c r="A69" s="41"/>
      <c r="B69" s="42"/>
      <c r="C69" s="42"/>
      <c r="D69" s="44"/>
      <c r="E69" s="42"/>
      <c r="F69" s="44"/>
      <c r="G69" s="44"/>
      <c r="H69" s="44"/>
      <c r="I69" s="44"/>
    </row>
    <row r="70" spans="1:9" ht="51.75">
      <c r="A70" s="41">
        <v>9</v>
      </c>
      <c r="B70" s="42" t="s">
        <v>476</v>
      </c>
      <c r="C70" s="43" t="s">
        <v>477</v>
      </c>
      <c r="D70" s="44">
        <v>30</v>
      </c>
      <c r="E70" s="42" t="s">
        <v>412</v>
      </c>
      <c r="F70" s="46">
        <v>0</v>
      </c>
      <c r="G70" s="36">
        <v>0</v>
      </c>
      <c r="H70" s="46">
        <f>ROUND(D70*F70,0)</f>
        <v>0</v>
      </c>
      <c r="I70" s="44">
        <f>ROUND(D70*G70,0)</f>
        <v>0</v>
      </c>
    </row>
    <row r="71" spans="1:9" ht="14.25">
      <c r="A71" s="41"/>
      <c r="B71" s="42"/>
      <c r="C71" s="42"/>
      <c r="D71" s="44"/>
      <c r="E71" s="42"/>
      <c r="F71" s="44"/>
      <c r="G71" s="44"/>
      <c r="H71" s="44"/>
      <c r="I71" s="44"/>
    </row>
    <row r="72" spans="1:9" ht="63.75" customHeight="1">
      <c r="A72" s="41">
        <v>10</v>
      </c>
      <c r="B72" s="42" t="s">
        <v>478</v>
      </c>
      <c r="C72" s="43" t="s">
        <v>479</v>
      </c>
      <c r="D72" s="44">
        <v>20</v>
      </c>
      <c r="E72" s="42" t="s">
        <v>412</v>
      </c>
      <c r="F72" s="46">
        <v>0</v>
      </c>
      <c r="G72" s="36">
        <v>0</v>
      </c>
      <c r="H72" s="46">
        <f>ROUND(D72*F72,0)</f>
        <v>0</v>
      </c>
      <c r="I72" s="44">
        <f>ROUND(D72*G72,0)</f>
        <v>0</v>
      </c>
    </row>
    <row r="73" spans="1:9" ht="14.25">
      <c r="A73" s="41"/>
      <c r="B73" s="42"/>
      <c r="C73" s="42"/>
      <c r="D73" s="44"/>
      <c r="E73" s="42"/>
      <c r="F73" s="44"/>
      <c r="G73" s="44"/>
      <c r="H73" s="44"/>
      <c r="I73" s="44"/>
    </row>
    <row r="74" spans="1:9" ht="129.75">
      <c r="A74" s="41">
        <v>11</v>
      </c>
      <c r="B74" s="42" t="s">
        <v>480</v>
      </c>
      <c r="C74" s="43" t="s">
        <v>481</v>
      </c>
      <c r="D74" s="44">
        <v>10</v>
      </c>
      <c r="E74" s="42" t="s">
        <v>412</v>
      </c>
      <c r="F74" s="36">
        <v>0</v>
      </c>
      <c r="G74" s="36">
        <v>0</v>
      </c>
      <c r="H74" s="44">
        <f>ROUND(D74*F74,0)</f>
        <v>0</v>
      </c>
      <c r="I74" s="44">
        <f>ROUND(D74*G74,0)</f>
        <v>0</v>
      </c>
    </row>
    <row r="75" spans="1:9" ht="14.25">
      <c r="A75" s="41"/>
      <c r="B75" s="42"/>
      <c r="C75" s="43" t="s">
        <v>482</v>
      </c>
      <c r="D75" s="44"/>
      <c r="E75" s="42"/>
      <c r="F75" s="44"/>
      <c r="G75" s="44"/>
      <c r="H75" s="44"/>
      <c r="I75" s="44"/>
    </row>
    <row r="76" spans="1:9" ht="14.25">
      <c r="A76" s="41"/>
      <c r="B76" s="42"/>
      <c r="C76" s="42"/>
      <c r="D76" s="44"/>
      <c r="E76" s="42"/>
      <c r="F76" s="44"/>
      <c r="G76" s="44"/>
      <c r="H76" s="44"/>
      <c r="I76" s="44"/>
    </row>
    <row r="77" spans="1:9" ht="129.75">
      <c r="A77" s="41">
        <v>12</v>
      </c>
      <c r="B77" s="42" t="s">
        <v>483</v>
      </c>
      <c r="C77" s="43" t="s">
        <v>484</v>
      </c>
      <c r="D77" s="44">
        <v>15</v>
      </c>
      <c r="E77" s="42" t="s">
        <v>412</v>
      </c>
      <c r="F77" s="36">
        <v>0</v>
      </c>
      <c r="G77" s="36">
        <v>0</v>
      </c>
      <c r="H77" s="44">
        <f>ROUND(D77*F77,0)</f>
        <v>0</v>
      </c>
      <c r="I77" s="44">
        <f>ROUND(D77*G77,0)</f>
        <v>0</v>
      </c>
    </row>
    <row r="78" spans="1:9" ht="14.25">
      <c r="A78" s="41"/>
      <c r="B78" s="42"/>
      <c r="C78" s="43" t="s">
        <v>485</v>
      </c>
      <c r="D78" s="44"/>
      <c r="E78" s="42"/>
      <c r="F78" s="44"/>
      <c r="G78" s="44"/>
      <c r="H78" s="44"/>
      <c r="I78" s="44"/>
    </row>
    <row r="79" spans="1:9" ht="14.25">
      <c r="A79" s="41"/>
      <c r="B79" s="42"/>
      <c r="C79" s="42"/>
      <c r="D79" s="44"/>
      <c r="E79" s="42"/>
      <c r="F79" s="44"/>
      <c r="G79" s="44"/>
      <c r="H79" s="44"/>
      <c r="I79" s="44"/>
    </row>
    <row r="80" spans="1:9" ht="129.75">
      <c r="A80" s="41">
        <v>13</v>
      </c>
      <c r="B80" s="42" t="s">
        <v>486</v>
      </c>
      <c r="C80" s="43" t="s">
        <v>487</v>
      </c>
      <c r="D80" s="44">
        <v>10</v>
      </c>
      <c r="E80" s="42" t="s">
        <v>412</v>
      </c>
      <c r="F80" s="36">
        <v>0</v>
      </c>
      <c r="G80" s="36">
        <v>0</v>
      </c>
      <c r="H80" s="44">
        <f>ROUND(D80*F80,0)</f>
        <v>0</v>
      </c>
      <c r="I80" s="44">
        <f>ROUND(D80*G80,0)</f>
        <v>0</v>
      </c>
    </row>
    <row r="81" spans="1:9" ht="14.25">
      <c r="A81" s="41"/>
      <c r="B81" s="42"/>
      <c r="C81" s="43" t="s">
        <v>488</v>
      </c>
      <c r="D81" s="44"/>
      <c r="E81" s="42"/>
      <c r="F81" s="44"/>
      <c r="G81" s="44"/>
      <c r="H81" s="44"/>
      <c r="I81" s="44"/>
    </row>
    <row r="82" spans="1:9" ht="14.25">
      <c r="A82" s="41"/>
      <c r="B82" s="42"/>
      <c r="C82" s="42"/>
      <c r="D82" s="44"/>
      <c r="E82" s="42"/>
      <c r="F82" s="44"/>
      <c r="G82" s="44"/>
      <c r="H82" s="44"/>
      <c r="I82" s="44"/>
    </row>
    <row r="83" spans="1:9" ht="129.75">
      <c r="A83" s="41">
        <v>14</v>
      </c>
      <c r="B83" s="42" t="s">
        <v>489</v>
      </c>
      <c r="C83" s="43" t="s">
        <v>490</v>
      </c>
      <c r="D83" s="44">
        <v>19</v>
      </c>
      <c r="E83" s="42" t="s">
        <v>412</v>
      </c>
      <c r="F83" s="36">
        <v>0</v>
      </c>
      <c r="G83" s="36">
        <v>0</v>
      </c>
      <c r="H83" s="44">
        <f>ROUND(D83*F83,0)</f>
        <v>0</v>
      </c>
      <c r="I83" s="44">
        <f>ROUND(D83*G83,0)</f>
        <v>0</v>
      </c>
    </row>
    <row r="84" spans="1:9" ht="14.25">
      <c r="A84" s="41"/>
      <c r="B84" s="42"/>
      <c r="C84" s="43" t="s">
        <v>491</v>
      </c>
      <c r="D84" s="44"/>
      <c r="E84" s="42"/>
      <c r="F84" s="44"/>
      <c r="G84" s="44"/>
      <c r="H84" s="44"/>
      <c r="I84" s="44"/>
    </row>
    <row r="85" spans="1:9" ht="14.25">
      <c r="A85" s="41"/>
      <c r="B85" s="42"/>
      <c r="C85" s="42"/>
      <c r="D85" s="44"/>
      <c r="E85" s="42"/>
      <c r="F85" s="44"/>
      <c r="G85" s="44"/>
      <c r="H85" s="44"/>
      <c r="I85" s="44"/>
    </row>
    <row r="86" spans="1:9" ht="103.5">
      <c r="A86" s="41">
        <v>15</v>
      </c>
      <c r="B86" s="42" t="s">
        <v>492</v>
      </c>
      <c r="C86" s="43" t="s">
        <v>493</v>
      </c>
      <c r="D86" s="44">
        <v>5</v>
      </c>
      <c r="E86" s="42" t="s">
        <v>412</v>
      </c>
      <c r="F86" s="36">
        <v>0</v>
      </c>
      <c r="G86" s="36">
        <v>0</v>
      </c>
      <c r="H86" s="44">
        <f>ROUND(D86*F86,0)</f>
        <v>0</v>
      </c>
      <c r="I86" s="44">
        <f>ROUND(D86*G86,0)</f>
        <v>0</v>
      </c>
    </row>
    <row r="87" spans="1:9" ht="14.25">
      <c r="A87" s="41"/>
      <c r="B87" s="42"/>
      <c r="C87" s="42"/>
      <c r="D87" s="44"/>
      <c r="E87" s="42"/>
      <c r="F87" s="44"/>
      <c r="G87" s="44"/>
      <c r="H87" s="44"/>
      <c r="I87" s="44"/>
    </row>
    <row r="88" spans="1:9" ht="103.5">
      <c r="A88" s="41">
        <v>16</v>
      </c>
      <c r="B88" s="42" t="s">
        <v>494</v>
      </c>
      <c r="C88" s="43" t="s">
        <v>495</v>
      </c>
      <c r="D88" s="44">
        <v>20</v>
      </c>
      <c r="E88" s="42" t="s">
        <v>412</v>
      </c>
      <c r="F88" s="36">
        <v>0</v>
      </c>
      <c r="G88" s="36">
        <v>0</v>
      </c>
      <c r="H88" s="44">
        <f>ROUND(D88*F88,0)</f>
        <v>0</v>
      </c>
      <c r="I88" s="44">
        <f>ROUND(D88*G88,0)</f>
        <v>0</v>
      </c>
    </row>
    <row r="89" spans="1:9" ht="14.25">
      <c r="A89" s="41"/>
      <c r="B89" s="42"/>
      <c r="C89" s="42"/>
      <c r="D89" s="44"/>
      <c r="E89" s="42"/>
      <c r="F89" s="44"/>
      <c r="G89" s="44"/>
      <c r="H89" s="44"/>
      <c r="I89" s="44"/>
    </row>
    <row r="90" spans="1:9" ht="129.75">
      <c r="A90" s="41">
        <v>17</v>
      </c>
      <c r="B90" s="42" t="s">
        <v>496</v>
      </c>
      <c r="C90" s="43" t="s">
        <v>497</v>
      </c>
      <c r="D90" s="44">
        <v>62</v>
      </c>
      <c r="E90" s="42" t="s">
        <v>412</v>
      </c>
      <c r="F90" s="36">
        <v>0</v>
      </c>
      <c r="G90" s="36">
        <v>0</v>
      </c>
      <c r="H90" s="44">
        <f>ROUND(D90*F90,0)</f>
        <v>0</v>
      </c>
      <c r="I90" s="44">
        <f>ROUND(D90*G90,0)</f>
        <v>0</v>
      </c>
    </row>
    <row r="91" spans="1:9" ht="39">
      <c r="A91" s="41"/>
      <c r="B91" s="42"/>
      <c r="C91" s="43" t="s">
        <v>498</v>
      </c>
      <c r="D91" s="44"/>
      <c r="E91" s="42"/>
      <c r="F91" s="44"/>
      <c r="G91" s="44"/>
      <c r="H91" s="44"/>
      <c r="I91" s="44"/>
    </row>
    <row r="92" spans="1:9" ht="14.25">
      <c r="A92" s="41"/>
      <c r="B92" s="42"/>
      <c r="C92" s="42"/>
      <c r="D92" s="44"/>
      <c r="E92" s="42"/>
      <c r="F92" s="44"/>
      <c r="G92" s="44"/>
      <c r="H92" s="44"/>
      <c r="I92" s="44"/>
    </row>
    <row r="93" spans="1:9" ht="129.75">
      <c r="A93" s="41">
        <v>18</v>
      </c>
      <c r="B93" s="42" t="s">
        <v>499</v>
      </c>
      <c r="C93" s="43" t="s">
        <v>497</v>
      </c>
      <c r="D93" s="44">
        <v>61</v>
      </c>
      <c r="E93" s="42" t="s">
        <v>412</v>
      </c>
      <c r="F93" s="36">
        <v>0</v>
      </c>
      <c r="G93" s="36">
        <v>0</v>
      </c>
      <c r="H93" s="44">
        <f>ROUND(D93*F93,0)</f>
        <v>0</v>
      </c>
      <c r="I93" s="44">
        <f>ROUND(D93*G93,0)</f>
        <v>0</v>
      </c>
    </row>
    <row r="94" spans="1:9" ht="39">
      <c r="A94" s="41"/>
      <c r="B94" s="42"/>
      <c r="C94" s="43" t="s">
        <v>500</v>
      </c>
      <c r="D94" s="44"/>
      <c r="E94" s="42"/>
      <c r="F94" s="44"/>
      <c r="G94" s="44"/>
      <c r="H94" s="44"/>
      <c r="I94" s="44"/>
    </row>
    <row r="95" spans="1:9" ht="14.25">
      <c r="A95" s="41"/>
      <c r="B95" s="42"/>
      <c r="C95" s="42"/>
      <c r="D95" s="44"/>
      <c r="E95" s="42"/>
      <c r="F95" s="44"/>
      <c r="G95" s="44"/>
      <c r="H95" s="44"/>
      <c r="I95" s="44"/>
    </row>
    <row r="96" spans="1:9" ht="129.75">
      <c r="A96" s="41">
        <v>19</v>
      </c>
      <c r="B96" s="42" t="s">
        <v>501</v>
      </c>
      <c r="C96" s="43" t="s">
        <v>497</v>
      </c>
      <c r="D96" s="44">
        <v>2</v>
      </c>
      <c r="E96" s="42" t="s">
        <v>412</v>
      </c>
      <c r="F96" s="36">
        <v>0</v>
      </c>
      <c r="G96" s="36">
        <v>0</v>
      </c>
      <c r="H96" s="44">
        <f>ROUND(D96*F96,0)</f>
        <v>0</v>
      </c>
      <c r="I96" s="44">
        <f>ROUND(D96*G96,0)</f>
        <v>0</v>
      </c>
    </row>
    <row r="97" spans="1:9" ht="39">
      <c r="A97" s="41"/>
      <c r="B97" s="42"/>
      <c r="C97" s="43" t="s">
        <v>502</v>
      </c>
      <c r="D97" s="44"/>
      <c r="E97" s="42"/>
      <c r="F97" s="44"/>
      <c r="G97" s="44"/>
      <c r="H97" s="44"/>
      <c r="I97" s="44"/>
    </row>
    <row r="98" spans="1:9" ht="14.25">
      <c r="A98" s="41"/>
      <c r="B98" s="42"/>
      <c r="C98" s="42"/>
      <c r="D98" s="44"/>
      <c r="E98" s="42"/>
      <c r="F98" s="44"/>
      <c r="G98" s="44"/>
      <c r="H98" s="44"/>
      <c r="I98" s="44"/>
    </row>
    <row r="99" spans="1:9" ht="129.75">
      <c r="A99" s="41">
        <v>20</v>
      </c>
      <c r="B99" s="42" t="s">
        <v>503</v>
      </c>
      <c r="C99" s="43" t="s">
        <v>497</v>
      </c>
      <c r="D99" s="44">
        <v>2</v>
      </c>
      <c r="E99" s="42" t="s">
        <v>412</v>
      </c>
      <c r="F99" s="36">
        <v>0</v>
      </c>
      <c r="G99" s="36">
        <v>0</v>
      </c>
      <c r="H99" s="44">
        <f>ROUND(D99*F99,0)</f>
        <v>0</v>
      </c>
      <c r="I99" s="44">
        <f>ROUND(D99*G99,0)</f>
        <v>0</v>
      </c>
    </row>
    <row r="100" spans="1:9" ht="39">
      <c r="A100" s="41"/>
      <c r="B100" s="42"/>
      <c r="C100" s="43" t="s">
        <v>504</v>
      </c>
      <c r="D100" s="44"/>
      <c r="E100" s="42"/>
      <c r="F100" s="44"/>
      <c r="G100" s="44"/>
      <c r="H100" s="44"/>
      <c r="I100" s="44"/>
    </row>
    <row r="101" spans="1:9" ht="14.25">
      <c r="A101" s="41"/>
      <c r="B101" s="42"/>
      <c r="C101" s="42"/>
      <c r="D101" s="44"/>
      <c r="E101" s="42"/>
      <c r="F101" s="44"/>
      <c r="G101" s="44"/>
      <c r="H101" s="44"/>
      <c r="I101" s="44"/>
    </row>
    <row r="102" spans="1:9" ht="129.75">
      <c r="A102" s="41">
        <v>21</v>
      </c>
      <c r="B102" s="42" t="s">
        <v>505</v>
      </c>
      <c r="C102" s="43" t="s">
        <v>506</v>
      </c>
      <c r="D102" s="44">
        <v>1</v>
      </c>
      <c r="E102" s="42" t="s">
        <v>412</v>
      </c>
      <c r="F102" s="36">
        <v>0</v>
      </c>
      <c r="G102" s="36">
        <v>0</v>
      </c>
      <c r="H102" s="44">
        <f>ROUND(D102*F102,0)</f>
        <v>0</v>
      </c>
      <c r="I102" s="44">
        <f>ROUND(D102*G102,0)</f>
        <v>0</v>
      </c>
    </row>
    <row r="103" spans="1:9" ht="103.5">
      <c r="A103" s="41"/>
      <c r="B103" s="42"/>
      <c r="C103" s="43" t="s">
        <v>507</v>
      </c>
      <c r="D103" s="44"/>
      <c r="E103" s="42"/>
      <c r="F103" s="44"/>
      <c r="G103" s="44"/>
      <c r="H103" s="44"/>
      <c r="I103" s="44"/>
    </row>
    <row r="104" spans="1:9" ht="14.25">
      <c r="A104" s="41"/>
      <c r="B104" s="42"/>
      <c r="C104" s="42"/>
      <c r="D104" s="44"/>
      <c r="E104" s="42"/>
      <c r="F104" s="44"/>
      <c r="G104" s="44"/>
      <c r="H104" s="44"/>
      <c r="I104" s="44"/>
    </row>
    <row r="105" spans="1:9" ht="103.5">
      <c r="A105" s="41">
        <v>22</v>
      </c>
      <c r="B105" s="42" t="s">
        <v>508</v>
      </c>
      <c r="C105" s="43" t="s">
        <v>509</v>
      </c>
      <c r="D105" s="44">
        <v>62</v>
      </c>
      <c r="E105" s="42" t="s">
        <v>412</v>
      </c>
      <c r="F105" s="36">
        <v>0</v>
      </c>
      <c r="G105" s="36">
        <v>0</v>
      </c>
      <c r="H105" s="44">
        <f>ROUND(D105*F105,0)</f>
        <v>0</v>
      </c>
      <c r="I105" s="44">
        <f>ROUND(D105*G105,0)</f>
        <v>0</v>
      </c>
    </row>
    <row r="106" spans="1:9" ht="14.25">
      <c r="A106" s="41"/>
      <c r="B106" s="42"/>
      <c r="C106" s="42"/>
      <c r="D106" s="44"/>
      <c r="E106" s="42"/>
      <c r="F106" s="44"/>
      <c r="G106" s="44"/>
      <c r="H106" s="44"/>
      <c r="I106" s="44"/>
    </row>
    <row r="107" spans="1:9" ht="103.5">
      <c r="A107" s="41">
        <v>23</v>
      </c>
      <c r="B107" s="42" t="s">
        <v>510</v>
      </c>
      <c r="C107" s="43" t="s">
        <v>511</v>
      </c>
      <c r="D107" s="44">
        <v>61</v>
      </c>
      <c r="E107" s="42" t="s">
        <v>412</v>
      </c>
      <c r="F107" s="36">
        <v>0</v>
      </c>
      <c r="G107" s="36">
        <v>0</v>
      </c>
      <c r="H107" s="44">
        <f>ROUND(D107*F107,0)</f>
        <v>0</v>
      </c>
      <c r="I107" s="44">
        <f>ROUND(D107*G107,0)</f>
        <v>0</v>
      </c>
    </row>
    <row r="108" spans="1:9" ht="14.25">
      <c r="A108" s="41"/>
      <c r="B108" s="42"/>
      <c r="C108" s="42"/>
      <c r="D108" s="44"/>
      <c r="E108" s="42"/>
      <c r="F108" s="44"/>
      <c r="G108" s="44"/>
      <c r="H108" s="44"/>
      <c r="I108" s="44"/>
    </row>
    <row r="109" spans="1:9" ht="103.5">
      <c r="A109" s="41">
        <v>24</v>
      </c>
      <c r="B109" s="42" t="s">
        <v>512</v>
      </c>
      <c r="C109" s="43" t="s">
        <v>513</v>
      </c>
      <c r="D109" s="44">
        <v>10</v>
      </c>
      <c r="E109" s="42" t="s">
        <v>412</v>
      </c>
      <c r="F109" s="36">
        <v>0</v>
      </c>
      <c r="G109" s="36">
        <v>0</v>
      </c>
      <c r="H109" s="44">
        <f>ROUND(D109*F109,0)</f>
        <v>0</v>
      </c>
      <c r="I109" s="44">
        <f>ROUND(D109*G109,0)</f>
        <v>0</v>
      </c>
    </row>
    <row r="110" spans="1:9" ht="14.25">
      <c r="A110" s="41"/>
      <c r="B110" s="42"/>
      <c r="C110" s="42"/>
      <c r="D110" s="44"/>
      <c r="E110" s="42"/>
      <c r="F110" s="44"/>
      <c r="G110" s="44"/>
      <c r="H110" s="44"/>
      <c r="I110" s="44"/>
    </row>
    <row r="111" spans="1:9" ht="103.5">
      <c r="A111" s="41">
        <v>25</v>
      </c>
      <c r="B111" s="42" t="s">
        <v>514</v>
      </c>
      <c r="C111" s="43" t="s">
        <v>515</v>
      </c>
      <c r="D111" s="44">
        <v>10</v>
      </c>
      <c r="E111" s="42" t="s">
        <v>412</v>
      </c>
      <c r="F111" s="36">
        <v>0</v>
      </c>
      <c r="G111" s="36">
        <v>0</v>
      </c>
      <c r="H111" s="44">
        <f>ROUND(D111*F111,0)</f>
        <v>0</v>
      </c>
      <c r="I111" s="44">
        <f>ROUND(D111*G111,0)</f>
        <v>0</v>
      </c>
    </row>
    <row r="112" spans="1:9" ht="14.25">
      <c r="A112" s="41"/>
      <c r="B112" s="42"/>
      <c r="C112" s="42"/>
      <c r="D112" s="44"/>
      <c r="E112" s="42"/>
      <c r="F112" s="44"/>
      <c r="G112" s="44"/>
      <c r="H112" s="44"/>
      <c r="I112" s="44"/>
    </row>
    <row r="113" spans="1:9" ht="78">
      <c r="A113" s="41">
        <v>26</v>
      </c>
      <c r="B113" s="42" t="s">
        <v>516</v>
      </c>
      <c r="C113" s="43" t="s">
        <v>517</v>
      </c>
      <c r="D113" s="44">
        <v>16</v>
      </c>
      <c r="E113" s="42" t="s">
        <v>400</v>
      </c>
      <c r="F113" s="36">
        <v>0</v>
      </c>
      <c r="G113" s="36">
        <v>0</v>
      </c>
      <c r="H113" s="44">
        <f>ROUND(D113*F113,0)</f>
        <v>0</v>
      </c>
      <c r="I113" s="44">
        <f>ROUND(D113*G113,0)</f>
        <v>0</v>
      </c>
    </row>
    <row r="114" spans="1:9" ht="14.25">
      <c r="A114" s="41"/>
      <c r="B114" s="42"/>
      <c r="C114" s="42"/>
      <c r="D114" s="44"/>
      <c r="E114" s="42"/>
      <c r="F114" s="44"/>
      <c r="G114" s="44"/>
      <c r="H114" s="44"/>
      <c r="I114" s="44"/>
    </row>
    <row r="115" spans="1:9" ht="15" customHeight="1">
      <c r="A115" s="56" t="s">
        <v>413</v>
      </c>
      <c r="B115" s="56"/>
      <c r="C115" s="56"/>
      <c r="D115" s="56"/>
      <c r="E115" s="56"/>
      <c r="F115" s="56"/>
      <c r="G115" s="53"/>
      <c r="H115" s="53"/>
      <c r="I115" s="53"/>
    </row>
    <row r="116" spans="1:9" ht="51.75">
      <c r="A116" s="41">
        <v>27</v>
      </c>
      <c r="B116" s="42" t="s">
        <v>518</v>
      </c>
      <c r="C116" s="43" t="s">
        <v>519</v>
      </c>
      <c r="D116" s="44">
        <v>30</v>
      </c>
      <c r="E116" s="42" t="s">
        <v>400</v>
      </c>
      <c r="F116" s="46">
        <v>0</v>
      </c>
      <c r="G116" s="36">
        <v>0</v>
      </c>
      <c r="H116" s="46">
        <f>ROUND(D116*F116,0)</f>
        <v>0</v>
      </c>
      <c r="I116" s="44">
        <f>ROUND(D116*G116,0)</f>
        <v>0</v>
      </c>
    </row>
    <row r="117" spans="1:9" ht="14.25">
      <c r="A117" s="41"/>
      <c r="B117" s="42"/>
      <c r="C117" s="42"/>
      <c r="D117" s="44"/>
      <c r="E117" s="42"/>
      <c r="F117" s="44"/>
      <c r="G117" s="44"/>
      <c r="H117" s="44"/>
      <c r="I117" s="44"/>
    </row>
    <row r="118" spans="1:9" ht="38.25" customHeight="1">
      <c r="A118" s="41">
        <v>28</v>
      </c>
      <c r="B118" s="42" t="s">
        <v>520</v>
      </c>
      <c r="C118" s="43" t="s">
        <v>521</v>
      </c>
      <c r="D118" s="44">
        <v>3</v>
      </c>
      <c r="E118" s="42" t="s">
        <v>400</v>
      </c>
      <c r="F118" s="46">
        <v>0</v>
      </c>
      <c r="G118" s="36">
        <v>0</v>
      </c>
      <c r="H118" s="46">
        <f>ROUND(D118*F118,0)</f>
        <v>0</v>
      </c>
      <c r="I118" s="44">
        <f>ROUND(D118*G118,0)</f>
        <v>0</v>
      </c>
    </row>
    <row r="119" spans="1:9" ht="14.25">
      <c r="A119" s="41"/>
      <c r="B119" s="42"/>
      <c r="C119" s="42"/>
      <c r="D119" s="44"/>
      <c r="E119" s="42"/>
      <c r="F119" s="44"/>
      <c r="G119" s="44"/>
      <c r="H119" s="44"/>
      <c r="I119" s="44"/>
    </row>
    <row r="120" spans="1:9" ht="39">
      <c r="A120" s="41">
        <v>29</v>
      </c>
      <c r="B120" s="42" t="s">
        <v>522</v>
      </c>
      <c r="C120" s="43" t="s">
        <v>523</v>
      </c>
      <c r="D120" s="44">
        <v>9</v>
      </c>
      <c r="E120" s="42" t="s">
        <v>400</v>
      </c>
      <c r="F120" s="46">
        <v>0</v>
      </c>
      <c r="G120" s="36">
        <v>0</v>
      </c>
      <c r="H120" s="46">
        <f>ROUND(D120*F120,0)</f>
        <v>0</v>
      </c>
      <c r="I120" s="44">
        <f>ROUND(D120*G120,0)</f>
        <v>0</v>
      </c>
    </row>
    <row r="121" spans="1:9" ht="14.25">
      <c r="A121" s="41"/>
      <c r="B121" s="42"/>
      <c r="C121" s="42"/>
      <c r="D121" s="44"/>
      <c r="E121" s="42"/>
      <c r="F121" s="44"/>
      <c r="G121" s="44"/>
      <c r="H121" s="44"/>
      <c r="I121" s="44"/>
    </row>
    <row r="122" spans="1:9" ht="39">
      <c r="A122" s="41">
        <v>30</v>
      </c>
      <c r="B122" s="42" t="s">
        <v>524</v>
      </c>
      <c r="C122" s="43" t="s">
        <v>525</v>
      </c>
      <c r="D122" s="44">
        <v>3</v>
      </c>
      <c r="E122" s="42" t="s">
        <v>400</v>
      </c>
      <c r="F122" s="46">
        <v>0</v>
      </c>
      <c r="G122" s="36">
        <v>0</v>
      </c>
      <c r="H122" s="46">
        <f>ROUND(D122*F122,0)</f>
        <v>0</v>
      </c>
      <c r="I122" s="44">
        <f>ROUND(D122*G122,0)</f>
        <v>0</v>
      </c>
    </row>
    <row r="123" spans="1:9" ht="14.25">
      <c r="A123" s="41"/>
      <c r="B123" s="42"/>
      <c r="C123" s="42"/>
      <c r="D123" s="44"/>
      <c r="E123" s="42"/>
      <c r="F123" s="44"/>
      <c r="G123" s="44"/>
      <c r="H123" s="44"/>
      <c r="I123" s="44"/>
    </row>
    <row r="124" spans="1:9" ht="39">
      <c r="A124" s="41">
        <v>31</v>
      </c>
      <c r="B124" s="42" t="s">
        <v>526</v>
      </c>
      <c r="C124" s="43" t="s">
        <v>527</v>
      </c>
      <c r="D124" s="44">
        <v>9</v>
      </c>
      <c r="E124" s="42" t="s">
        <v>400</v>
      </c>
      <c r="F124" s="46">
        <v>0</v>
      </c>
      <c r="G124" s="36">
        <v>0</v>
      </c>
      <c r="H124" s="46">
        <f>ROUND(D124*F124,0)</f>
        <v>0</v>
      </c>
      <c r="I124" s="44">
        <f>ROUND(D124*G124,0)</f>
        <v>0</v>
      </c>
    </row>
    <row r="125" spans="1:9" ht="14.25">
      <c r="A125" s="41"/>
      <c r="B125" s="42"/>
      <c r="C125" s="42"/>
      <c r="D125" s="44"/>
      <c r="E125" s="42"/>
      <c r="F125" s="44"/>
      <c r="G125" s="44"/>
      <c r="H125" s="44"/>
      <c r="I125" s="44"/>
    </row>
    <row r="126" spans="1:9" ht="39">
      <c r="A126" s="41">
        <v>32</v>
      </c>
      <c r="B126" s="42" t="s">
        <v>528</v>
      </c>
      <c r="C126" s="43" t="s">
        <v>529</v>
      </c>
      <c r="D126" s="44">
        <v>9</v>
      </c>
      <c r="E126" s="42" t="s">
        <v>400</v>
      </c>
      <c r="F126" s="46">
        <v>0</v>
      </c>
      <c r="G126" s="36">
        <v>0</v>
      </c>
      <c r="H126" s="46">
        <f>ROUND(D126*F126,0)</f>
        <v>0</v>
      </c>
      <c r="I126" s="44">
        <f>ROUND(D126*G126,0)</f>
        <v>0</v>
      </c>
    </row>
    <row r="127" spans="1:9" ht="14.25">
      <c r="A127" s="41"/>
      <c r="B127" s="42"/>
      <c r="C127" s="42"/>
      <c r="D127" s="44"/>
      <c r="E127" s="42"/>
      <c r="F127" s="44"/>
      <c r="G127" s="44"/>
      <c r="H127" s="44"/>
      <c r="I127" s="44"/>
    </row>
    <row r="128" spans="1:9" ht="78">
      <c r="A128" s="41">
        <v>33</v>
      </c>
      <c r="B128" s="42" t="s">
        <v>530</v>
      </c>
      <c r="C128" s="43" t="s">
        <v>531</v>
      </c>
      <c r="D128" s="44">
        <v>4</v>
      </c>
      <c r="E128" s="42" t="s">
        <v>400</v>
      </c>
      <c r="F128" s="36">
        <v>0</v>
      </c>
      <c r="G128" s="36">
        <v>0</v>
      </c>
      <c r="H128" s="44">
        <f>ROUND(D128*F128,0)</f>
        <v>0</v>
      </c>
      <c r="I128" s="44">
        <f>ROUND(D128*G128,0)</f>
        <v>0</v>
      </c>
    </row>
    <row r="129" spans="1:9" ht="14.25">
      <c r="A129" s="41"/>
      <c r="B129" s="42"/>
      <c r="C129" s="42"/>
      <c r="D129" s="44"/>
      <c r="E129" s="42"/>
      <c r="F129" s="44"/>
      <c r="G129" s="44"/>
      <c r="H129" s="44"/>
      <c r="I129" s="44"/>
    </row>
    <row r="130" spans="1:9" ht="78">
      <c r="A130" s="41">
        <v>34</v>
      </c>
      <c r="B130" s="42" t="s">
        <v>532</v>
      </c>
      <c r="C130" s="43" t="s">
        <v>533</v>
      </c>
      <c r="D130" s="44">
        <v>1</v>
      </c>
      <c r="E130" s="42" t="s">
        <v>400</v>
      </c>
      <c r="F130" s="36">
        <v>0</v>
      </c>
      <c r="G130" s="36">
        <v>0</v>
      </c>
      <c r="H130" s="44">
        <f>ROUND(D130*F130,0)</f>
        <v>0</v>
      </c>
      <c r="I130" s="44">
        <f>ROUND(D130*G130,0)</f>
        <v>0</v>
      </c>
    </row>
    <row r="131" spans="1:9" ht="14.25">
      <c r="A131" s="41"/>
      <c r="B131" s="42"/>
      <c r="C131" s="42"/>
      <c r="D131" s="44"/>
      <c r="E131" s="42"/>
      <c r="F131" s="44"/>
      <c r="G131" s="44"/>
      <c r="H131" s="44"/>
      <c r="I131" s="44"/>
    </row>
    <row r="132" spans="1:9" ht="78">
      <c r="A132" s="41">
        <v>35</v>
      </c>
      <c r="B132" s="42" t="s">
        <v>534</v>
      </c>
      <c r="C132" s="43" t="s">
        <v>535</v>
      </c>
      <c r="D132" s="44">
        <v>3</v>
      </c>
      <c r="E132" s="42" t="s">
        <v>400</v>
      </c>
      <c r="F132" s="36">
        <v>0</v>
      </c>
      <c r="G132" s="36">
        <v>0</v>
      </c>
      <c r="H132" s="44">
        <f>ROUND(D132*F132,0)</f>
        <v>0</v>
      </c>
      <c r="I132" s="44">
        <f>ROUND(D132*G132,0)</f>
        <v>0</v>
      </c>
    </row>
    <row r="133" spans="1:9" ht="14.25">
      <c r="A133" s="41"/>
      <c r="B133" s="42"/>
      <c r="C133" s="42"/>
      <c r="D133" s="44"/>
      <c r="E133" s="42"/>
      <c r="F133" s="44"/>
      <c r="G133" s="44"/>
      <c r="H133" s="44"/>
      <c r="I133" s="44"/>
    </row>
    <row r="134" spans="1:9" ht="78">
      <c r="A134" s="41">
        <v>36</v>
      </c>
      <c r="B134" s="42" t="s">
        <v>536</v>
      </c>
      <c r="C134" s="43" t="s">
        <v>537</v>
      </c>
      <c r="D134" s="44">
        <v>1</v>
      </c>
      <c r="E134" s="42" t="s">
        <v>400</v>
      </c>
      <c r="F134" s="36">
        <v>0</v>
      </c>
      <c r="G134" s="36">
        <v>0</v>
      </c>
      <c r="H134" s="44">
        <f>ROUND(D134*F134,0)</f>
        <v>0</v>
      </c>
      <c r="I134" s="44">
        <f>ROUND(D134*G134,0)</f>
        <v>0</v>
      </c>
    </row>
    <row r="135" spans="1:9" ht="14.25">
      <c r="A135" s="41"/>
      <c r="B135" s="42"/>
      <c r="C135" s="42"/>
      <c r="D135" s="44"/>
      <c r="E135" s="42"/>
      <c r="F135" s="44"/>
      <c r="G135" s="44"/>
      <c r="H135" s="44"/>
      <c r="I135" s="44"/>
    </row>
    <row r="136" spans="1:9" ht="117">
      <c r="A136" s="41">
        <v>37</v>
      </c>
      <c r="B136" s="42" t="s">
        <v>538</v>
      </c>
      <c r="C136" s="43" t="s">
        <v>539</v>
      </c>
      <c r="D136" s="44">
        <v>1</v>
      </c>
      <c r="E136" s="42" t="s">
        <v>400</v>
      </c>
      <c r="F136" s="36">
        <v>0</v>
      </c>
      <c r="G136" s="36">
        <v>0</v>
      </c>
      <c r="H136" s="44">
        <f>ROUND(D136*F136,0)</f>
        <v>0</v>
      </c>
      <c r="I136" s="44">
        <f>ROUND(D136*G136,0)</f>
        <v>0</v>
      </c>
    </row>
    <row r="137" spans="1:9" ht="51.75">
      <c r="A137" s="41"/>
      <c r="B137" s="42"/>
      <c r="C137" s="43" t="s">
        <v>540</v>
      </c>
      <c r="D137" s="44"/>
      <c r="E137" s="42"/>
      <c r="F137" s="44"/>
      <c r="G137" s="44"/>
      <c r="H137" s="44"/>
      <c r="I137" s="44"/>
    </row>
    <row r="138" spans="1:9" ht="14.25">
      <c r="A138" s="41"/>
      <c r="B138" s="42"/>
      <c r="C138" s="42"/>
      <c r="D138" s="44"/>
      <c r="E138" s="42"/>
      <c r="F138" s="44"/>
      <c r="G138" s="44"/>
      <c r="H138" s="44"/>
      <c r="I138" s="44"/>
    </row>
    <row r="139" spans="1:9" ht="51.75">
      <c r="A139" s="41">
        <v>38</v>
      </c>
      <c r="B139" s="42" t="s">
        <v>541</v>
      </c>
      <c r="C139" s="43" t="s">
        <v>542</v>
      </c>
      <c r="D139" s="44">
        <v>1</v>
      </c>
      <c r="E139" s="42" t="s">
        <v>400</v>
      </c>
      <c r="F139" s="36">
        <v>0</v>
      </c>
      <c r="G139" s="36">
        <v>0</v>
      </c>
      <c r="H139" s="44">
        <f>ROUND(D139*F139,0)</f>
        <v>0</v>
      </c>
      <c r="I139" s="44">
        <f>ROUND(D139*G139,0)</f>
        <v>0</v>
      </c>
    </row>
    <row r="140" spans="1:9" ht="14.25">
      <c r="A140" s="41"/>
      <c r="B140" s="42"/>
      <c r="C140" s="42"/>
      <c r="D140" s="44"/>
      <c r="E140" s="42"/>
      <c r="F140" s="44"/>
      <c r="G140" s="44"/>
      <c r="H140" s="44"/>
      <c r="I140" s="44"/>
    </row>
    <row r="141" spans="1:9" ht="140.25" customHeight="1">
      <c r="A141" s="41">
        <v>39</v>
      </c>
      <c r="B141" s="42" t="s">
        <v>543</v>
      </c>
      <c r="C141" s="43" t="s">
        <v>544</v>
      </c>
      <c r="D141" s="44">
        <v>4</v>
      </c>
      <c r="E141" s="42" t="s">
        <v>400</v>
      </c>
      <c r="F141" s="36">
        <v>0</v>
      </c>
      <c r="G141" s="36">
        <v>0</v>
      </c>
      <c r="H141" s="44">
        <f>ROUND(D141*F141,0)</f>
        <v>0</v>
      </c>
      <c r="I141" s="44">
        <f>ROUND(D141*G141,0)</f>
        <v>0</v>
      </c>
    </row>
    <row r="142" spans="1:9" ht="64.5">
      <c r="A142" s="41"/>
      <c r="B142" s="42"/>
      <c r="C142" s="43" t="s">
        <v>545</v>
      </c>
      <c r="D142" s="44"/>
      <c r="E142" s="42"/>
      <c r="F142" s="44"/>
      <c r="G142" s="44"/>
      <c r="H142" s="44"/>
      <c r="I142" s="44"/>
    </row>
    <row r="143" spans="1:9" ht="14.25">
      <c r="A143" s="41"/>
      <c r="B143" s="42"/>
      <c r="C143" s="42"/>
      <c r="D143" s="44"/>
      <c r="E143" s="42"/>
      <c r="F143" s="44"/>
      <c r="G143" s="44"/>
      <c r="H143" s="44"/>
      <c r="I143" s="44"/>
    </row>
    <row r="144" spans="1:9" ht="127.5" customHeight="1">
      <c r="A144" s="41">
        <v>40</v>
      </c>
      <c r="B144" s="42" t="s">
        <v>546</v>
      </c>
      <c r="C144" s="43" t="s">
        <v>547</v>
      </c>
      <c r="D144" s="44">
        <v>5</v>
      </c>
      <c r="E144" s="42" t="s">
        <v>400</v>
      </c>
      <c r="F144" s="36">
        <v>0</v>
      </c>
      <c r="G144" s="36">
        <v>0</v>
      </c>
      <c r="H144" s="44">
        <f>ROUND(D144*F144,0)</f>
        <v>0</v>
      </c>
      <c r="I144" s="44">
        <f>ROUND(D144*G144,0)</f>
        <v>0</v>
      </c>
    </row>
    <row r="145" spans="1:9" ht="64.5">
      <c r="A145" s="41"/>
      <c r="B145" s="42"/>
      <c r="C145" s="43" t="s">
        <v>548</v>
      </c>
      <c r="D145" s="44"/>
      <c r="E145" s="42"/>
      <c r="F145" s="44"/>
      <c r="G145" s="44"/>
      <c r="H145" s="44"/>
      <c r="I145" s="44"/>
    </row>
    <row r="146" spans="1:9" ht="14.25">
      <c r="A146" s="41"/>
      <c r="B146" s="42"/>
      <c r="C146" s="42"/>
      <c r="D146" s="44"/>
      <c r="E146" s="42"/>
      <c r="F146" s="44"/>
      <c r="G146" s="44"/>
      <c r="H146" s="44"/>
      <c r="I146" s="44"/>
    </row>
    <row r="147" spans="1:9" ht="142.5">
      <c r="A147" s="41">
        <v>41</v>
      </c>
      <c r="B147" s="42" t="s">
        <v>549</v>
      </c>
      <c r="C147" s="43" t="s">
        <v>550</v>
      </c>
      <c r="D147" s="44">
        <v>2</v>
      </c>
      <c r="E147" s="42" t="s">
        <v>400</v>
      </c>
      <c r="F147" s="36">
        <v>0</v>
      </c>
      <c r="G147" s="36">
        <v>0</v>
      </c>
      <c r="H147" s="44">
        <f>ROUND(D147*F147,0)</f>
        <v>0</v>
      </c>
      <c r="I147" s="44">
        <f>ROUND(D147*G147,0)</f>
        <v>0</v>
      </c>
    </row>
    <row r="148" spans="1:9" ht="14.25">
      <c r="A148" s="41"/>
      <c r="B148" s="42"/>
      <c r="C148" s="43" t="s">
        <v>551</v>
      </c>
      <c r="D148" s="44"/>
      <c r="E148" s="42"/>
      <c r="F148" s="44"/>
      <c r="G148" s="44"/>
      <c r="H148" s="44"/>
      <c r="I148" s="44"/>
    </row>
    <row r="149" spans="1:9" ht="14.25">
      <c r="A149" s="41"/>
      <c r="B149" s="42"/>
      <c r="C149" s="42"/>
      <c r="D149" s="44"/>
      <c r="E149" s="42"/>
      <c r="F149" s="44"/>
      <c r="G149" s="44"/>
      <c r="H149" s="44"/>
      <c r="I149" s="44"/>
    </row>
    <row r="150" spans="1:9" ht="78">
      <c r="A150" s="41">
        <v>42</v>
      </c>
      <c r="B150" s="42" t="s">
        <v>552</v>
      </c>
      <c r="C150" s="43" t="s">
        <v>553</v>
      </c>
      <c r="D150" s="44">
        <v>4</v>
      </c>
      <c r="E150" s="42" t="s">
        <v>400</v>
      </c>
      <c r="F150" s="46">
        <v>0</v>
      </c>
      <c r="G150" s="36">
        <v>0</v>
      </c>
      <c r="H150" s="46">
        <f>ROUND(D150*F150,0)</f>
        <v>0</v>
      </c>
      <c r="I150" s="44">
        <f>ROUND(D150*G150,0)</f>
        <v>0</v>
      </c>
    </row>
    <row r="151" spans="1:9" ht="14.25">
      <c r="A151" s="41"/>
      <c r="B151" s="42"/>
      <c r="C151" s="42"/>
      <c r="D151" s="44"/>
      <c r="E151" s="42"/>
      <c r="F151" s="44"/>
      <c r="G151" s="44"/>
      <c r="H151" s="44"/>
      <c r="I151" s="44"/>
    </row>
    <row r="152" spans="1:10" ht="39" customHeight="1">
      <c r="A152" s="41">
        <v>43</v>
      </c>
      <c r="B152" s="42" t="s">
        <v>554</v>
      </c>
      <c r="C152" s="43" t="s">
        <v>555</v>
      </c>
      <c r="D152" s="44">
        <v>4</v>
      </c>
      <c r="E152" s="42" t="s">
        <v>400</v>
      </c>
      <c r="F152" s="36">
        <v>0</v>
      </c>
      <c r="G152" s="46">
        <v>0</v>
      </c>
      <c r="H152" s="44">
        <f>+F152*D152</f>
        <v>0</v>
      </c>
      <c r="I152" s="46">
        <f>ROUND(D152*G152,0)</f>
        <v>0</v>
      </c>
      <c r="J152" s="50"/>
    </row>
    <row r="153" spans="1:9" ht="14.25">
      <c r="A153" s="41"/>
      <c r="B153" s="42"/>
      <c r="C153" s="42"/>
      <c r="D153" s="44"/>
      <c r="E153" s="42"/>
      <c r="F153" s="44"/>
      <c r="G153" s="44"/>
      <c r="H153" s="44"/>
      <c r="I153" s="44"/>
    </row>
    <row r="154" spans="1:9" ht="103.5">
      <c r="A154" s="41">
        <v>44</v>
      </c>
      <c r="B154" s="42" t="s">
        <v>556</v>
      </c>
      <c r="C154" s="43" t="s">
        <v>557</v>
      </c>
      <c r="D154" s="44">
        <v>4</v>
      </c>
      <c r="E154" s="42" t="s">
        <v>400</v>
      </c>
      <c r="F154" s="36">
        <v>0</v>
      </c>
      <c r="G154" s="36">
        <v>0</v>
      </c>
      <c r="H154" s="44">
        <f>ROUND(D154*F154,0)</f>
        <v>0</v>
      </c>
      <c r="I154" s="44">
        <f>ROUND(D154*G154,0)</f>
        <v>0</v>
      </c>
    </row>
    <row r="155" spans="1:9" ht="14.25">
      <c r="A155" s="41"/>
      <c r="B155" s="42"/>
      <c r="C155" s="42"/>
      <c r="D155" s="44"/>
      <c r="E155" s="42"/>
      <c r="F155" s="44"/>
      <c r="G155" s="44"/>
      <c r="H155" s="44"/>
      <c r="I155" s="44"/>
    </row>
    <row r="156" spans="1:9" ht="78">
      <c r="A156" s="41">
        <v>45</v>
      </c>
      <c r="B156" s="42" t="s">
        <v>558</v>
      </c>
      <c r="C156" s="43" t="s">
        <v>559</v>
      </c>
      <c r="D156" s="44">
        <v>4</v>
      </c>
      <c r="E156" s="42" t="s">
        <v>400</v>
      </c>
      <c r="F156" s="36">
        <v>0</v>
      </c>
      <c r="G156" s="36">
        <v>0</v>
      </c>
      <c r="H156" s="44">
        <f>ROUND(D156*F156,0)</f>
        <v>0</v>
      </c>
      <c r="I156" s="44">
        <f>ROUND(D156*G156,0)</f>
        <v>0</v>
      </c>
    </row>
    <row r="157" spans="1:9" ht="14.25">
      <c r="A157" s="41"/>
      <c r="B157" s="42"/>
      <c r="C157" s="42"/>
      <c r="D157" s="44"/>
      <c r="E157" s="42"/>
      <c r="F157" s="44"/>
      <c r="G157" s="44"/>
      <c r="H157" s="44"/>
      <c r="I157" s="44"/>
    </row>
    <row r="158" spans="1:9" ht="78">
      <c r="A158" s="41">
        <v>46</v>
      </c>
      <c r="B158" s="42" t="s">
        <v>560</v>
      </c>
      <c r="C158" s="43" t="s">
        <v>561</v>
      </c>
      <c r="D158" s="44">
        <v>4</v>
      </c>
      <c r="E158" s="42" t="s">
        <v>400</v>
      </c>
      <c r="F158" s="36">
        <v>0</v>
      </c>
      <c r="G158" s="36">
        <v>0</v>
      </c>
      <c r="H158" s="44">
        <f>ROUND(D158*F158,0)</f>
        <v>0</v>
      </c>
      <c r="I158" s="44">
        <f>ROUND(D158*G158,0)</f>
        <v>0</v>
      </c>
    </row>
    <row r="159" spans="1:9" ht="14.25">
      <c r="A159" s="41"/>
      <c r="B159" s="42"/>
      <c r="C159" s="42"/>
      <c r="D159" s="44"/>
      <c r="E159" s="42"/>
      <c r="F159" s="44"/>
      <c r="G159" s="44"/>
      <c r="H159" s="44"/>
      <c r="I159" s="44"/>
    </row>
    <row r="160" spans="1:9" ht="51.75">
      <c r="A160" s="41">
        <v>47</v>
      </c>
      <c r="B160" s="42" t="s">
        <v>562</v>
      </c>
      <c r="C160" s="43" t="s">
        <v>563</v>
      </c>
      <c r="D160" s="44">
        <v>4</v>
      </c>
      <c r="E160" s="42" t="s">
        <v>400</v>
      </c>
      <c r="F160" s="36">
        <v>0</v>
      </c>
      <c r="G160" s="36">
        <v>0</v>
      </c>
      <c r="H160" s="44">
        <f>ROUND(D160*F160,0)</f>
        <v>0</v>
      </c>
      <c r="I160" s="44">
        <f>ROUND(D160*G160,0)</f>
        <v>0</v>
      </c>
    </row>
    <row r="161" spans="1:9" ht="14.25">
      <c r="A161" s="41"/>
      <c r="B161" s="42"/>
      <c r="C161" s="42"/>
      <c r="D161" s="44"/>
      <c r="E161" s="42"/>
      <c r="F161" s="44"/>
      <c r="G161" s="44"/>
      <c r="H161" s="44"/>
      <c r="I161" s="44"/>
    </row>
    <row r="162" spans="1:9" ht="64.5">
      <c r="A162" s="41">
        <v>48</v>
      </c>
      <c r="B162" s="42" t="s">
        <v>564</v>
      </c>
      <c r="C162" s="43" t="s">
        <v>565</v>
      </c>
      <c r="D162" s="44">
        <v>8</v>
      </c>
      <c r="E162" s="42" t="s">
        <v>400</v>
      </c>
      <c r="F162" s="36">
        <v>0</v>
      </c>
      <c r="G162" s="36">
        <v>0</v>
      </c>
      <c r="H162" s="44">
        <f>ROUND(D162*F162,0)</f>
        <v>0</v>
      </c>
      <c r="I162" s="44">
        <f>ROUND(D162*G162,0)</f>
        <v>0</v>
      </c>
    </row>
    <row r="163" spans="1:9" ht="14.25">
      <c r="A163" s="41"/>
      <c r="B163" s="42"/>
      <c r="C163" s="42"/>
      <c r="D163" s="44"/>
      <c r="E163" s="42"/>
      <c r="F163" s="44"/>
      <c r="G163" s="44"/>
      <c r="H163" s="44"/>
      <c r="I163" s="44"/>
    </row>
    <row r="164" spans="1:9" ht="51.75">
      <c r="A164" s="41">
        <v>49</v>
      </c>
      <c r="B164" s="42" t="s">
        <v>566</v>
      </c>
      <c r="C164" s="43" t="s">
        <v>567</v>
      </c>
      <c r="D164" s="44">
        <v>4</v>
      </c>
      <c r="E164" s="42" t="s">
        <v>400</v>
      </c>
      <c r="F164" s="36">
        <v>0</v>
      </c>
      <c r="G164" s="36">
        <v>0</v>
      </c>
      <c r="H164" s="44">
        <f>ROUND(D164*F164,0)</f>
        <v>0</v>
      </c>
      <c r="I164" s="44">
        <f>ROUND(D164*G164,0)</f>
        <v>0</v>
      </c>
    </row>
    <row r="165" spans="1:9" ht="14.25">
      <c r="A165" s="41"/>
      <c r="B165" s="42"/>
      <c r="C165" s="42"/>
      <c r="D165" s="44"/>
      <c r="E165" s="42"/>
      <c r="F165" s="44"/>
      <c r="G165" s="44"/>
      <c r="H165" s="44"/>
      <c r="I165" s="44"/>
    </row>
    <row r="166" spans="1:9" ht="64.5">
      <c r="A166" s="41">
        <v>50</v>
      </c>
      <c r="B166" s="42" t="s">
        <v>568</v>
      </c>
      <c r="C166" s="43" t="s">
        <v>569</v>
      </c>
      <c r="D166" s="44">
        <v>4</v>
      </c>
      <c r="E166" s="42" t="s">
        <v>400</v>
      </c>
      <c r="F166" s="36">
        <v>0</v>
      </c>
      <c r="G166" s="36">
        <v>0</v>
      </c>
      <c r="H166" s="44">
        <f>ROUND(D166*F166,0)</f>
        <v>0</v>
      </c>
      <c r="I166" s="44">
        <f>ROUND(D166*G166,0)</f>
        <v>0</v>
      </c>
    </row>
    <row r="167" spans="1:9" ht="14.25">
      <c r="A167" s="41"/>
      <c r="B167" s="42"/>
      <c r="C167" s="42"/>
      <c r="D167" s="44"/>
      <c r="E167" s="42"/>
      <c r="F167" s="44"/>
      <c r="G167" s="44"/>
      <c r="H167" s="44"/>
      <c r="I167" s="44"/>
    </row>
    <row r="168" spans="1:9" ht="78">
      <c r="A168" s="41">
        <v>51</v>
      </c>
      <c r="B168" s="42" t="s">
        <v>570</v>
      </c>
      <c r="C168" s="43" t="s">
        <v>571</v>
      </c>
      <c r="D168" s="44">
        <v>4</v>
      </c>
      <c r="E168" s="42" t="s">
        <v>400</v>
      </c>
      <c r="F168" s="36">
        <v>0</v>
      </c>
      <c r="G168" s="36">
        <v>0</v>
      </c>
      <c r="H168" s="44">
        <f>ROUND(D168*F168,0)</f>
        <v>0</v>
      </c>
      <c r="I168" s="44">
        <f>ROUND(D168*G168,0)</f>
        <v>0</v>
      </c>
    </row>
    <row r="169" spans="1:9" ht="14.25">
      <c r="A169" s="41"/>
      <c r="B169" s="42"/>
      <c r="C169" s="42"/>
      <c r="D169" s="44"/>
      <c r="E169" s="42"/>
      <c r="F169" s="44"/>
      <c r="G169" s="44"/>
      <c r="H169" s="44"/>
      <c r="I169" s="44"/>
    </row>
    <row r="170" spans="1:9" ht="117">
      <c r="A170" s="41">
        <v>52</v>
      </c>
      <c r="B170" s="42" t="s">
        <v>572</v>
      </c>
      <c r="C170" s="43" t="s">
        <v>573</v>
      </c>
      <c r="D170" s="44">
        <v>4</v>
      </c>
      <c r="E170" s="42" t="s">
        <v>400</v>
      </c>
      <c r="F170" s="36">
        <v>0</v>
      </c>
      <c r="G170" s="36">
        <v>0</v>
      </c>
      <c r="H170" s="44">
        <f>ROUND(D170*F170,0)</f>
        <v>0</v>
      </c>
      <c r="I170" s="44">
        <f>ROUND(D170*G170,0)</f>
        <v>0</v>
      </c>
    </row>
    <row r="171" spans="1:9" ht="117">
      <c r="A171" s="41"/>
      <c r="B171" s="42"/>
      <c r="C171" s="43" t="s">
        <v>574</v>
      </c>
      <c r="D171" s="44"/>
      <c r="E171" s="42"/>
      <c r="F171" s="44"/>
      <c r="G171" s="44"/>
      <c r="H171" s="44"/>
      <c r="I171" s="44"/>
    </row>
    <row r="172" spans="1:9" ht="51.75">
      <c r="A172" s="41"/>
      <c r="B172" s="42"/>
      <c r="C172" s="43" t="s">
        <v>575</v>
      </c>
      <c r="D172" s="44"/>
      <c r="E172" s="42"/>
      <c r="F172" s="44"/>
      <c r="G172" s="44"/>
      <c r="H172" s="44"/>
      <c r="I172" s="44"/>
    </row>
    <row r="173" spans="1:9" ht="14.25">
      <c r="A173" s="41"/>
      <c r="B173" s="42"/>
      <c r="C173" s="42"/>
      <c r="D173" s="44"/>
      <c r="E173" s="42"/>
      <c r="F173" s="44"/>
      <c r="G173" s="44"/>
      <c r="H173" s="44"/>
      <c r="I173" s="44"/>
    </row>
    <row r="174" spans="1:9" ht="117">
      <c r="A174" s="41">
        <v>53</v>
      </c>
      <c r="B174" s="42" t="s">
        <v>576</v>
      </c>
      <c r="C174" s="43" t="s">
        <v>577</v>
      </c>
      <c r="D174" s="44">
        <v>4</v>
      </c>
      <c r="E174" s="42" t="s">
        <v>400</v>
      </c>
      <c r="F174" s="36">
        <v>0</v>
      </c>
      <c r="G174" s="36">
        <v>0</v>
      </c>
      <c r="H174" s="44">
        <f>ROUND(D174*F174,0)</f>
        <v>0</v>
      </c>
      <c r="I174" s="44">
        <f>ROUND(D174*G174,0)</f>
        <v>0</v>
      </c>
    </row>
    <row r="175" spans="1:9" ht="14.25">
      <c r="A175" s="41"/>
      <c r="B175" s="42"/>
      <c r="C175" s="42"/>
      <c r="D175" s="44"/>
      <c r="E175" s="42"/>
      <c r="F175" s="44"/>
      <c r="G175" s="44"/>
      <c r="H175" s="44"/>
      <c r="I175" s="44"/>
    </row>
    <row r="176" spans="1:9" ht="76.5" customHeight="1">
      <c r="A176" s="41">
        <v>54</v>
      </c>
      <c r="B176" s="42" t="s">
        <v>578</v>
      </c>
      <c r="C176" s="43" t="s">
        <v>579</v>
      </c>
      <c r="D176" s="44">
        <v>2</v>
      </c>
      <c r="E176" s="42" t="s">
        <v>400</v>
      </c>
      <c r="F176" s="36">
        <v>0</v>
      </c>
      <c r="G176" s="36">
        <v>0</v>
      </c>
      <c r="H176" s="44">
        <f>ROUND(D176*F176,0)</f>
        <v>0</v>
      </c>
      <c r="I176" s="44">
        <f>ROUND(D176*G176,0)</f>
        <v>0</v>
      </c>
    </row>
    <row r="177" spans="1:9" ht="14.25">
      <c r="A177" s="41"/>
      <c r="B177" s="42"/>
      <c r="C177" s="42"/>
      <c r="D177" s="44"/>
      <c r="E177" s="42"/>
      <c r="F177" s="44"/>
      <c r="G177" s="44"/>
      <c r="H177" s="44"/>
      <c r="I177" s="44"/>
    </row>
    <row r="178" spans="1:9" ht="78">
      <c r="A178" s="41">
        <v>55</v>
      </c>
      <c r="B178" s="42" t="s">
        <v>580</v>
      </c>
      <c r="C178" s="43" t="s">
        <v>581</v>
      </c>
      <c r="D178" s="44">
        <v>4</v>
      </c>
      <c r="E178" s="42" t="s">
        <v>400</v>
      </c>
      <c r="F178" s="36">
        <v>0</v>
      </c>
      <c r="G178" s="36">
        <v>0</v>
      </c>
      <c r="H178" s="44">
        <f>ROUND(D178*F178,0)</f>
        <v>0</v>
      </c>
      <c r="I178" s="44">
        <f>ROUND(D178*G178,0)</f>
        <v>0</v>
      </c>
    </row>
    <row r="179" spans="1:9" ht="14.25">
      <c r="A179" s="41"/>
      <c r="B179" s="42"/>
      <c r="C179" s="42"/>
      <c r="D179" s="44"/>
      <c r="E179" s="42"/>
      <c r="F179" s="44"/>
      <c r="G179" s="44"/>
      <c r="H179" s="44"/>
      <c r="I179" s="44"/>
    </row>
    <row r="180" spans="1:9" ht="103.5">
      <c r="A180" s="41">
        <v>56</v>
      </c>
      <c r="B180" s="42" t="s">
        <v>582</v>
      </c>
      <c r="C180" s="43" t="s">
        <v>583</v>
      </c>
      <c r="D180" s="44">
        <v>1</v>
      </c>
      <c r="E180" s="42" t="s">
        <v>400</v>
      </c>
      <c r="F180" s="36">
        <v>0</v>
      </c>
      <c r="G180" s="36">
        <v>0</v>
      </c>
      <c r="H180" s="44">
        <f>ROUND(D180*F180,0)</f>
        <v>0</v>
      </c>
      <c r="I180" s="44">
        <f>ROUND(D180*G180,0)</f>
        <v>0</v>
      </c>
    </row>
    <row r="181" spans="1:9" ht="14.25">
      <c r="A181" s="41"/>
      <c r="B181" s="42"/>
      <c r="C181" s="42"/>
      <c r="D181" s="44"/>
      <c r="E181" s="42"/>
      <c r="F181" s="44"/>
      <c r="G181" s="44"/>
      <c r="H181" s="44"/>
      <c r="I181" s="44"/>
    </row>
    <row r="182" spans="1:9" ht="51.75">
      <c r="A182" s="41">
        <v>57</v>
      </c>
      <c r="B182" s="42" t="s">
        <v>584</v>
      </c>
      <c r="C182" s="43" t="s">
        <v>585</v>
      </c>
      <c r="D182" s="44">
        <v>2</v>
      </c>
      <c r="E182" s="42" t="s">
        <v>400</v>
      </c>
      <c r="F182" s="36">
        <v>0</v>
      </c>
      <c r="G182" s="36">
        <v>0</v>
      </c>
      <c r="H182" s="44">
        <f>ROUND(D182*F182,0)</f>
        <v>0</v>
      </c>
      <c r="I182" s="44">
        <f>ROUND(D182*G182,0)</f>
        <v>0</v>
      </c>
    </row>
    <row r="183" spans="1:9" ht="14.25">
      <c r="A183" s="41"/>
      <c r="B183" s="42"/>
      <c r="C183" s="42"/>
      <c r="D183" s="44"/>
      <c r="E183" s="42"/>
      <c r="F183" s="44"/>
      <c r="G183" s="44"/>
      <c r="H183" s="44"/>
      <c r="I183" s="44"/>
    </row>
    <row r="184" spans="1:9" ht="114.75" customHeight="1">
      <c r="A184" s="41">
        <v>58</v>
      </c>
      <c r="B184" s="42" t="s">
        <v>586</v>
      </c>
      <c r="C184" s="43" t="s">
        <v>587</v>
      </c>
      <c r="D184" s="44">
        <v>4</v>
      </c>
      <c r="E184" s="42" t="s">
        <v>400</v>
      </c>
      <c r="F184" s="36">
        <v>0</v>
      </c>
      <c r="G184" s="36">
        <v>0</v>
      </c>
      <c r="H184" s="44">
        <f>ROUND(D184*F184,0)</f>
        <v>0</v>
      </c>
      <c r="I184" s="44">
        <f>ROUND(D184*G184,0)</f>
        <v>0</v>
      </c>
    </row>
    <row r="185" spans="1:9" ht="14.25">
      <c r="A185" s="41"/>
      <c r="B185" s="42"/>
      <c r="C185" s="42"/>
      <c r="D185" s="44"/>
      <c r="E185" s="42"/>
      <c r="F185" s="44"/>
      <c r="G185" s="44"/>
      <c r="H185" s="44"/>
      <c r="I185" s="44"/>
    </row>
    <row r="186" spans="1:17" ht="127.5" customHeight="1">
      <c r="A186" s="41">
        <v>59</v>
      </c>
      <c r="B186" s="42" t="s">
        <v>588</v>
      </c>
      <c r="C186" s="43" t="s">
        <v>589</v>
      </c>
      <c r="D186" s="44">
        <v>2</v>
      </c>
      <c r="E186" s="42" t="s">
        <v>400</v>
      </c>
      <c r="F186" s="36">
        <v>0</v>
      </c>
      <c r="G186" s="36">
        <v>0</v>
      </c>
      <c r="H186" s="44">
        <f>ROUND(D186*F186,0)</f>
        <v>0</v>
      </c>
      <c r="I186" s="44">
        <f>ROUND(D186*G186,0)</f>
        <v>0</v>
      </c>
      <c r="Q186" s="52"/>
    </row>
    <row r="187" spans="1:9" ht="14.25">
      <c r="A187" s="41"/>
      <c r="B187" s="42"/>
      <c r="C187" s="42"/>
      <c r="D187" s="44"/>
      <c r="E187" s="42"/>
      <c r="F187" s="44"/>
      <c r="G187" s="44"/>
      <c r="H187" s="44"/>
      <c r="I187" s="44"/>
    </row>
    <row r="188" spans="1:9" ht="117">
      <c r="A188" s="41">
        <v>60</v>
      </c>
      <c r="B188" s="42" t="s">
        <v>590</v>
      </c>
      <c r="C188" s="43" t="s">
        <v>591</v>
      </c>
      <c r="D188" s="44">
        <v>4</v>
      </c>
      <c r="E188" s="42" t="s">
        <v>400</v>
      </c>
      <c r="F188" s="36">
        <v>0</v>
      </c>
      <c r="G188" s="36">
        <v>0</v>
      </c>
      <c r="H188" s="44">
        <f>ROUND(D188*F188,0)</f>
        <v>0</v>
      </c>
      <c r="I188" s="44">
        <f>ROUND(D188*G188,0)</f>
        <v>0</v>
      </c>
    </row>
    <row r="189" spans="1:9" ht="14.25">
      <c r="A189" s="41"/>
      <c r="B189" s="42"/>
      <c r="C189" s="42"/>
      <c r="D189" s="44"/>
      <c r="E189" s="42"/>
      <c r="F189" s="44"/>
      <c r="G189" s="44"/>
      <c r="H189" s="44"/>
      <c r="I189" s="44"/>
    </row>
    <row r="190" spans="1:9" ht="117">
      <c r="A190" s="41">
        <v>61</v>
      </c>
      <c r="B190" s="42" t="s">
        <v>592</v>
      </c>
      <c r="C190" s="43" t="s">
        <v>593</v>
      </c>
      <c r="D190" s="44">
        <v>2</v>
      </c>
      <c r="E190" s="42" t="s">
        <v>400</v>
      </c>
      <c r="F190" s="36">
        <v>0</v>
      </c>
      <c r="G190" s="36">
        <v>0</v>
      </c>
      <c r="H190" s="44">
        <f>ROUND(D190*F190,0)</f>
        <v>0</v>
      </c>
      <c r="I190" s="44">
        <f>ROUND(D190*G190,0)</f>
        <v>0</v>
      </c>
    </row>
    <row r="191" spans="1:9" ht="117">
      <c r="A191" s="41"/>
      <c r="B191" s="42"/>
      <c r="C191" s="43" t="s">
        <v>594</v>
      </c>
      <c r="D191" s="44"/>
      <c r="E191" s="42"/>
      <c r="F191" s="44"/>
      <c r="G191" s="44"/>
      <c r="H191" s="44"/>
      <c r="I191" s="44"/>
    </row>
    <row r="192" spans="1:9" ht="90.75">
      <c r="A192" s="41"/>
      <c r="B192" s="42"/>
      <c r="C192" s="43" t="s">
        <v>595</v>
      </c>
      <c r="D192" s="44"/>
      <c r="E192" s="42"/>
      <c r="F192" s="44"/>
      <c r="G192" s="44"/>
      <c r="H192" s="44"/>
      <c r="I192" s="44"/>
    </row>
    <row r="193" spans="1:9" ht="14.25">
      <c r="A193" s="41"/>
      <c r="B193" s="42"/>
      <c r="C193" s="42"/>
      <c r="D193" s="44"/>
      <c r="E193" s="42"/>
      <c r="F193" s="44"/>
      <c r="G193" s="44"/>
      <c r="H193" s="44"/>
      <c r="I193" s="44"/>
    </row>
    <row r="194" spans="1:9" ht="14.25">
      <c r="A194" s="38"/>
      <c r="B194" s="39"/>
      <c r="C194" s="39" t="s">
        <v>459</v>
      </c>
      <c r="D194" s="40"/>
      <c r="E194" s="39"/>
      <c r="F194" s="40"/>
      <c r="G194" s="40"/>
      <c r="H194" s="40">
        <f>ROUND(SUM(H65:H193),0)</f>
        <v>0</v>
      </c>
      <c r="I194" s="40">
        <f>ROUND(SUM(I65:I193),0)</f>
        <v>0</v>
      </c>
    </row>
    <row r="195" spans="6:7" ht="14.25">
      <c r="F195" s="52"/>
      <c r="G195" s="52"/>
    </row>
    <row r="196" spans="6:7" ht="14.25">
      <c r="F196" s="52"/>
      <c r="G196" s="52"/>
    </row>
    <row r="197" spans="1:9" ht="14.25">
      <c r="A197" s="55"/>
      <c r="B197" s="55"/>
      <c r="C197" s="55" t="s">
        <v>222</v>
      </c>
      <c r="D197" s="55"/>
      <c r="E197" s="55"/>
      <c r="F197" s="55"/>
      <c r="G197" s="55"/>
      <c r="H197" s="55">
        <f>SUM(H62+H194)</f>
        <v>0</v>
      </c>
      <c r="I197" s="55"/>
    </row>
    <row r="198" spans="1:9" ht="14.25">
      <c r="A198" s="55"/>
      <c r="B198" s="55"/>
      <c r="C198" s="55" t="s">
        <v>223</v>
      </c>
      <c r="D198" s="55"/>
      <c r="E198" s="55"/>
      <c r="F198" s="55"/>
      <c r="G198" s="55"/>
      <c r="H198" s="55"/>
      <c r="I198" s="55">
        <f>SUM(I62+I194)</f>
        <v>0</v>
      </c>
    </row>
  </sheetData>
  <sheetProtection password="8709" sheet="1" objects="1" scenarios="1" formatColumns="0" formatRows="0"/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22">
      <selection activeCell="I29" sqref="I29"/>
    </sheetView>
  </sheetViews>
  <sheetFormatPr defaultColWidth="9.140625" defaultRowHeight="15"/>
  <cols>
    <col min="1" max="2" width="9.140625" style="52" customWidth="1"/>
    <col min="3" max="3" width="31.421875" style="62" customWidth="1"/>
    <col min="4" max="5" width="9.140625" style="52" customWidth="1"/>
    <col min="6" max="7" width="9.140625" style="49" customWidth="1"/>
    <col min="8" max="9" width="9.140625" style="52" customWidth="1"/>
    <col min="10" max="16384" width="9.140625" style="49" customWidth="1"/>
  </cols>
  <sheetData>
    <row r="1" spans="1:9" ht="25.5">
      <c r="A1" s="38" t="s">
        <v>2</v>
      </c>
      <c r="B1" s="39" t="s">
        <v>3</v>
      </c>
      <c r="C1" s="59" t="s">
        <v>4</v>
      </c>
      <c r="D1" s="40" t="s">
        <v>5</v>
      </c>
      <c r="E1" s="39" t="s">
        <v>6</v>
      </c>
      <c r="F1" s="33" t="s">
        <v>7</v>
      </c>
      <c r="G1" s="33" t="s">
        <v>8</v>
      </c>
      <c r="H1" s="40" t="s">
        <v>9</v>
      </c>
      <c r="I1" s="40" t="s">
        <v>10</v>
      </c>
    </row>
    <row r="2" spans="1:9" ht="63.75" customHeight="1">
      <c r="A2" s="41">
        <v>1</v>
      </c>
      <c r="B2" s="42" t="s">
        <v>225</v>
      </c>
      <c r="C2" s="45" t="s">
        <v>226</v>
      </c>
      <c r="D2" s="44">
        <v>5</v>
      </c>
      <c r="E2" s="42" t="s">
        <v>90</v>
      </c>
      <c r="F2" s="46">
        <v>0</v>
      </c>
      <c r="G2" s="36">
        <v>0</v>
      </c>
      <c r="H2" s="46">
        <f>ROUND(D2*F2,0)</f>
        <v>0</v>
      </c>
      <c r="I2" s="44">
        <f>ROUND(D2*G2,0)</f>
        <v>0</v>
      </c>
    </row>
    <row r="3" spans="1:9" ht="14.25" hidden="1">
      <c r="A3" s="41"/>
      <c r="B3" s="42"/>
      <c r="C3" s="45"/>
      <c r="D3" s="44"/>
      <c r="E3" s="42"/>
      <c r="F3" s="36"/>
      <c r="G3" s="36"/>
      <c r="H3" s="44"/>
      <c r="I3" s="44"/>
    </row>
    <row r="4" spans="1:9" ht="25.5" customHeight="1">
      <c r="A4" s="38"/>
      <c r="B4" s="39"/>
      <c r="C4" s="59" t="s">
        <v>17</v>
      </c>
      <c r="D4" s="40"/>
      <c r="E4" s="39"/>
      <c r="F4" s="40"/>
      <c r="G4" s="40"/>
      <c r="H4" s="47">
        <f>ROUND(SUM(H2:H3),0)</f>
        <v>0</v>
      </c>
      <c r="I4" s="40">
        <f>ROUND(SUM(I2:I3),0)</f>
        <v>0</v>
      </c>
    </row>
    <row r="5" spans="6:7" ht="14.25">
      <c r="F5" s="52"/>
      <c r="G5" s="52"/>
    </row>
    <row r="6" spans="1:9" ht="25.5">
      <c r="A6" s="38" t="s">
        <v>2</v>
      </c>
      <c r="B6" s="39" t="s">
        <v>3</v>
      </c>
      <c r="C6" s="59" t="s">
        <v>4</v>
      </c>
      <c r="D6" s="40" t="s">
        <v>5</v>
      </c>
      <c r="E6" s="39" t="s">
        <v>6</v>
      </c>
      <c r="F6" s="33" t="s">
        <v>7</v>
      </c>
      <c r="G6" s="33" t="s">
        <v>8</v>
      </c>
      <c r="H6" s="40" t="s">
        <v>9</v>
      </c>
      <c r="I6" s="40" t="s">
        <v>10</v>
      </c>
    </row>
    <row r="7" spans="1:9" ht="25.5">
      <c r="A7" s="41">
        <v>1</v>
      </c>
      <c r="B7" s="42" t="s">
        <v>227</v>
      </c>
      <c r="C7" s="45" t="s">
        <v>228</v>
      </c>
      <c r="D7" s="44">
        <v>15</v>
      </c>
      <c r="E7" s="42" t="s">
        <v>23</v>
      </c>
      <c r="F7" s="46">
        <v>0</v>
      </c>
      <c r="G7" s="36">
        <v>0</v>
      </c>
      <c r="H7" s="46">
        <f>ROUND(D7*F7,0)</f>
        <v>0</v>
      </c>
      <c r="I7" s="44">
        <f>ROUND(D7*G7,0)</f>
        <v>0</v>
      </c>
    </row>
    <row r="8" spans="1:9" ht="14.25">
      <c r="A8" s="41"/>
      <c r="B8" s="42"/>
      <c r="C8" s="45"/>
      <c r="D8" s="44"/>
      <c r="E8" s="42"/>
      <c r="F8" s="36"/>
      <c r="G8" s="36"/>
      <c r="H8" s="44"/>
      <c r="I8" s="44"/>
    </row>
    <row r="9" spans="1:9" ht="39">
      <c r="A9" s="41">
        <v>2</v>
      </c>
      <c r="B9" s="42" t="s">
        <v>229</v>
      </c>
      <c r="C9" s="45" t="s">
        <v>230</v>
      </c>
      <c r="D9" s="44">
        <v>5</v>
      </c>
      <c r="E9" s="42" t="s">
        <v>23</v>
      </c>
      <c r="F9" s="46">
        <v>0</v>
      </c>
      <c r="G9" s="36">
        <v>0</v>
      </c>
      <c r="H9" s="46">
        <f>ROUND(D9*F9,0)</f>
        <v>0</v>
      </c>
      <c r="I9" s="44">
        <f>ROUND(D9*G9,0)</f>
        <v>0</v>
      </c>
    </row>
    <row r="10" spans="1:9" ht="14.25">
      <c r="A10" s="41"/>
      <c r="B10" s="42"/>
      <c r="C10" s="45"/>
      <c r="D10" s="44"/>
      <c r="E10" s="42"/>
      <c r="F10" s="36"/>
      <c r="G10" s="36"/>
      <c r="H10" s="44"/>
      <c r="I10" s="44"/>
    </row>
    <row r="11" spans="1:9" ht="28.5">
      <c r="A11" s="41">
        <v>3</v>
      </c>
      <c r="B11" s="42" t="s">
        <v>231</v>
      </c>
      <c r="C11" s="45" t="s">
        <v>232</v>
      </c>
      <c r="D11" s="44">
        <v>150</v>
      </c>
      <c r="E11" s="42" t="s">
        <v>90</v>
      </c>
      <c r="F11" s="46">
        <v>0</v>
      </c>
      <c r="G11" s="36">
        <v>0</v>
      </c>
      <c r="H11" s="46">
        <f>ROUND(D11*F11,0)</f>
        <v>0</v>
      </c>
      <c r="I11" s="44">
        <f>ROUND(D11*G11,0)</f>
        <v>0</v>
      </c>
    </row>
    <row r="12" spans="1:9" ht="14.25">
      <c r="A12" s="41"/>
      <c r="B12" s="42"/>
      <c r="C12" s="45"/>
      <c r="D12" s="44"/>
      <c r="E12" s="42"/>
      <c r="F12" s="36"/>
      <c r="G12" s="36"/>
      <c r="H12" s="44"/>
      <c r="I12" s="44"/>
    </row>
    <row r="13" spans="1:9" ht="28.5">
      <c r="A13" s="41">
        <v>4</v>
      </c>
      <c r="B13" s="42" t="s">
        <v>233</v>
      </c>
      <c r="C13" s="45" t="s">
        <v>234</v>
      </c>
      <c r="D13" s="44">
        <v>10</v>
      </c>
      <c r="E13" s="42" t="s">
        <v>90</v>
      </c>
      <c r="F13" s="46">
        <v>0</v>
      </c>
      <c r="G13" s="36">
        <v>0</v>
      </c>
      <c r="H13" s="46">
        <f>ROUND(D13*F13,0)</f>
        <v>0</v>
      </c>
      <c r="I13" s="44">
        <f>ROUND(D13*G13,0)</f>
        <v>0</v>
      </c>
    </row>
    <row r="14" spans="1:9" ht="14.25">
      <c r="A14" s="41"/>
      <c r="B14" s="42"/>
      <c r="C14" s="45"/>
      <c r="D14" s="44"/>
      <c r="E14" s="42"/>
      <c r="F14" s="36"/>
      <c r="G14" s="36"/>
      <c r="H14" s="44"/>
      <c r="I14" s="44"/>
    </row>
    <row r="15" spans="1:9" ht="39">
      <c r="A15" s="41">
        <v>5</v>
      </c>
      <c r="B15" s="42" t="s">
        <v>235</v>
      </c>
      <c r="C15" s="45" t="s">
        <v>236</v>
      </c>
      <c r="D15" s="44">
        <v>55</v>
      </c>
      <c r="E15" s="42" t="s">
        <v>23</v>
      </c>
      <c r="F15" s="46">
        <v>0</v>
      </c>
      <c r="G15" s="36">
        <v>0</v>
      </c>
      <c r="H15" s="46">
        <f>ROUND(D15*F15,0)</f>
        <v>0</v>
      </c>
      <c r="I15" s="44">
        <f>ROUND(D15*G15,0)</f>
        <v>0</v>
      </c>
    </row>
    <row r="16" spans="1:9" ht="14.25">
      <c r="A16" s="41"/>
      <c r="B16" s="42"/>
      <c r="C16" s="45"/>
      <c r="D16" s="44"/>
      <c r="E16" s="42"/>
      <c r="F16" s="36"/>
      <c r="G16" s="36"/>
      <c r="H16" s="44"/>
      <c r="I16" s="44"/>
    </row>
    <row r="17" spans="1:9" ht="25.5">
      <c r="A17" s="41">
        <v>6</v>
      </c>
      <c r="B17" s="42" t="s">
        <v>237</v>
      </c>
      <c r="C17" s="45" t="s">
        <v>238</v>
      </c>
      <c r="D17" s="44">
        <v>160</v>
      </c>
      <c r="E17" s="42" t="s">
        <v>90</v>
      </c>
      <c r="F17" s="46">
        <v>0</v>
      </c>
      <c r="G17" s="36">
        <v>0</v>
      </c>
      <c r="H17" s="46">
        <f>ROUND(D17*F17,0)</f>
        <v>0</v>
      </c>
      <c r="I17" s="44">
        <f>ROUND(D17*G17,0)</f>
        <v>0</v>
      </c>
    </row>
    <row r="18" spans="1:9" ht="14.25">
      <c r="A18" s="41"/>
      <c r="B18" s="42"/>
      <c r="C18" s="45"/>
      <c r="D18" s="44"/>
      <c r="E18" s="42"/>
      <c r="F18" s="36"/>
      <c r="G18" s="36"/>
      <c r="H18" s="44"/>
      <c r="I18" s="44"/>
    </row>
    <row r="19" spans="1:9" ht="25.5">
      <c r="A19" s="41">
        <v>7</v>
      </c>
      <c r="B19" s="42" t="s">
        <v>239</v>
      </c>
      <c r="C19" s="45" t="s">
        <v>240</v>
      </c>
      <c r="D19" s="44">
        <v>55</v>
      </c>
      <c r="E19" s="42" t="s">
        <v>23</v>
      </c>
      <c r="F19" s="46">
        <v>0</v>
      </c>
      <c r="G19" s="36">
        <v>0</v>
      </c>
      <c r="H19" s="46">
        <f>ROUND(D19*F19,0)</f>
        <v>0</v>
      </c>
      <c r="I19" s="44">
        <f>ROUND(D19*G19,0)</f>
        <v>0</v>
      </c>
    </row>
    <row r="20" spans="1:9" ht="14.25">
      <c r="A20" s="41"/>
      <c r="B20" s="42"/>
      <c r="C20" s="45"/>
      <c r="D20" s="44"/>
      <c r="E20" s="42"/>
      <c r="F20" s="36"/>
      <c r="G20" s="36"/>
      <c r="H20" s="44"/>
      <c r="I20" s="44"/>
    </row>
    <row r="21" spans="1:9" ht="25.5">
      <c r="A21" s="41">
        <v>8</v>
      </c>
      <c r="B21" s="42" t="s">
        <v>241</v>
      </c>
      <c r="C21" s="45" t="s">
        <v>242</v>
      </c>
      <c r="D21" s="44">
        <v>15</v>
      </c>
      <c r="E21" s="42" t="s">
        <v>23</v>
      </c>
      <c r="F21" s="46">
        <v>0</v>
      </c>
      <c r="G21" s="36">
        <v>0</v>
      </c>
      <c r="H21" s="46">
        <f>ROUND(D21*F21,0)</f>
        <v>0</v>
      </c>
      <c r="I21" s="44">
        <f>ROUND(D21*G21,0)</f>
        <v>0</v>
      </c>
    </row>
    <row r="22" spans="1:9" ht="14.25">
      <c r="A22" s="41"/>
      <c r="B22" s="42"/>
      <c r="C22" s="45"/>
      <c r="D22" s="44"/>
      <c r="E22" s="42"/>
      <c r="F22" s="44"/>
      <c r="G22" s="44"/>
      <c r="H22" s="44"/>
      <c r="I22" s="44"/>
    </row>
    <row r="23" spans="1:9" ht="14.25">
      <c r="A23" s="38"/>
      <c r="B23" s="39"/>
      <c r="C23" s="59" t="s">
        <v>17</v>
      </c>
      <c r="D23" s="40"/>
      <c r="E23" s="39"/>
      <c r="F23" s="40"/>
      <c r="G23" s="40"/>
      <c r="H23" s="47">
        <f>ROUND(SUM(H7:H22),0)</f>
        <v>0</v>
      </c>
      <c r="I23" s="40">
        <f>ROUND(SUM(I7:I22),0)</f>
        <v>0</v>
      </c>
    </row>
    <row r="24" spans="6:7" ht="14.25">
      <c r="F24" s="52"/>
      <c r="G24" s="52"/>
    </row>
    <row r="25" spans="1:9" ht="25.5">
      <c r="A25" s="38" t="s">
        <v>2</v>
      </c>
      <c r="B25" s="39" t="s">
        <v>3</v>
      </c>
      <c r="C25" s="59" t="s">
        <v>4</v>
      </c>
      <c r="D25" s="40" t="s">
        <v>5</v>
      </c>
      <c r="E25" s="39" t="s">
        <v>6</v>
      </c>
      <c r="F25" s="33" t="s">
        <v>7</v>
      </c>
      <c r="G25" s="33" t="s">
        <v>8</v>
      </c>
      <c r="H25" s="40" t="s">
        <v>9</v>
      </c>
      <c r="I25" s="40" t="s">
        <v>10</v>
      </c>
    </row>
    <row r="26" spans="1:9" ht="39">
      <c r="A26" s="41">
        <v>1</v>
      </c>
      <c r="B26" s="42" t="s">
        <v>243</v>
      </c>
      <c r="C26" s="45" t="s">
        <v>244</v>
      </c>
      <c r="D26" s="44">
        <v>100</v>
      </c>
      <c r="E26" s="42" t="s">
        <v>90</v>
      </c>
      <c r="F26" s="46">
        <v>0</v>
      </c>
      <c r="G26" s="36">
        <v>0</v>
      </c>
      <c r="H26" s="46">
        <f>ROUND(D26*F26,0)</f>
        <v>0</v>
      </c>
      <c r="I26" s="44">
        <f>ROUND(D26*G26,0)</f>
        <v>0</v>
      </c>
    </row>
    <row r="27" spans="1:9" ht="14.25">
      <c r="A27" s="41"/>
      <c r="B27" s="42"/>
      <c r="C27" s="45"/>
      <c r="D27" s="44"/>
      <c r="E27" s="42"/>
      <c r="F27" s="44"/>
      <c r="G27" s="44"/>
      <c r="H27" s="44"/>
      <c r="I27" s="44"/>
    </row>
    <row r="28" spans="1:9" ht="51.75">
      <c r="A28" s="41">
        <v>2</v>
      </c>
      <c r="B28" s="42" t="s">
        <v>245</v>
      </c>
      <c r="C28" s="45" t="s">
        <v>246</v>
      </c>
      <c r="D28" s="44">
        <v>300</v>
      </c>
      <c r="E28" s="42" t="s">
        <v>90</v>
      </c>
      <c r="F28" s="46">
        <v>0</v>
      </c>
      <c r="G28" s="36">
        <v>0</v>
      </c>
      <c r="H28" s="46">
        <f>ROUND(D28*F28,0)</f>
        <v>0</v>
      </c>
      <c r="I28" s="44">
        <f>ROUND(D28*G28,0)</f>
        <v>0</v>
      </c>
    </row>
    <row r="29" spans="1:9" ht="14.25">
      <c r="A29" s="41"/>
      <c r="B29" s="42"/>
      <c r="C29" s="45"/>
      <c r="D29" s="44"/>
      <c r="E29" s="42"/>
      <c r="F29" s="44"/>
      <c r="G29" s="44"/>
      <c r="H29" s="44"/>
      <c r="I29" s="44"/>
    </row>
    <row r="30" spans="1:9" ht="39">
      <c r="A30" s="41">
        <v>3</v>
      </c>
      <c r="B30" s="42" t="s">
        <v>247</v>
      </c>
      <c r="C30" s="45" t="s">
        <v>248</v>
      </c>
      <c r="D30" s="44">
        <v>50</v>
      </c>
      <c r="E30" s="42" t="s">
        <v>90</v>
      </c>
      <c r="F30" s="46">
        <v>0</v>
      </c>
      <c r="G30" s="36">
        <v>0</v>
      </c>
      <c r="H30" s="46">
        <f>ROUND(D30*F30,0)</f>
        <v>0</v>
      </c>
      <c r="I30" s="44">
        <f>ROUND(D30*G30,0)</f>
        <v>0</v>
      </c>
    </row>
    <row r="31" spans="1:9" ht="14.25">
      <c r="A31" s="41"/>
      <c r="B31" s="42"/>
      <c r="C31" s="45"/>
      <c r="D31" s="44"/>
      <c r="E31" s="42"/>
      <c r="F31" s="44"/>
      <c r="G31" s="44"/>
      <c r="H31" s="44"/>
      <c r="I31" s="44"/>
    </row>
    <row r="32" spans="1:9" ht="51.75">
      <c r="A32" s="41">
        <v>4</v>
      </c>
      <c r="B32" s="42" t="s">
        <v>249</v>
      </c>
      <c r="C32" s="45" t="s">
        <v>250</v>
      </c>
      <c r="D32" s="44">
        <v>20</v>
      </c>
      <c r="E32" s="42" t="s">
        <v>90</v>
      </c>
      <c r="F32" s="46">
        <v>0</v>
      </c>
      <c r="G32" s="36">
        <v>0</v>
      </c>
      <c r="H32" s="46">
        <f>ROUND(D32*F32,0)</f>
        <v>0</v>
      </c>
      <c r="I32" s="44">
        <f>ROUND(D32*G32,0)</f>
        <v>0</v>
      </c>
    </row>
    <row r="33" spans="1:9" ht="14.25">
      <c r="A33" s="41"/>
      <c r="B33" s="42"/>
      <c r="C33" s="45"/>
      <c r="D33" s="44"/>
      <c r="E33" s="42"/>
      <c r="F33" s="44"/>
      <c r="G33" s="44"/>
      <c r="H33" s="44"/>
      <c r="I33" s="44"/>
    </row>
    <row r="34" spans="1:9" ht="51.75">
      <c r="A34" s="41">
        <v>5</v>
      </c>
      <c r="B34" s="42" t="s">
        <v>251</v>
      </c>
      <c r="C34" s="45" t="s">
        <v>252</v>
      </c>
      <c r="D34" s="44">
        <v>2</v>
      </c>
      <c r="E34" s="42" t="s">
        <v>23</v>
      </c>
      <c r="F34" s="46">
        <v>0</v>
      </c>
      <c r="G34" s="36">
        <v>0</v>
      </c>
      <c r="H34" s="46">
        <f>ROUND(D34*F34,0)</f>
        <v>0</v>
      </c>
      <c r="I34" s="44">
        <f>ROUND(D34*G34,0)</f>
        <v>0</v>
      </c>
    </row>
    <row r="35" spans="1:9" ht="14.25">
      <c r="A35" s="41"/>
      <c r="B35" s="42"/>
      <c r="C35" s="45"/>
      <c r="D35" s="44"/>
      <c r="E35" s="42"/>
      <c r="F35" s="44"/>
      <c r="G35" s="44"/>
      <c r="H35" s="44"/>
      <c r="I35" s="44"/>
    </row>
    <row r="36" spans="1:9" ht="39">
      <c r="A36" s="41">
        <v>6</v>
      </c>
      <c r="B36" s="42" t="s">
        <v>253</v>
      </c>
      <c r="C36" s="45" t="s">
        <v>254</v>
      </c>
      <c r="D36" s="44">
        <v>1</v>
      </c>
      <c r="E36" s="42" t="s">
        <v>23</v>
      </c>
      <c r="F36" s="46">
        <v>0</v>
      </c>
      <c r="G36" s="36">
        <v>0</v>
      </c>
      <c r="H36" s="46">
        <f>ROUND(D36*F36,0)</f>
        <v>0</v>
      </c>
      <c r="I36" s="44">
        <f>ROUND(D36*G36,0)</f>
        <v>0</v>
      </c>
    </row>
    <row r="37" spans="1:9" ht="14.25">
      <c r="A37" s="41"/>
      <c r="B37" s="42"/>
      <c r="C37" s="45"/>
      <c r="D37" s="44"/>
      <c r="E37" s="42"/>
      <c r="F37" s="44"/>
      <c r="G37" s="44"/>
      <c r="H37" s="44"/>
      <c r="I37" s="44"/>
    </row>
    <row r="38" spans="1:9" ht="64.5">
      <c r="A38" s="41">
        <v>7</v>
      </c>
      <c r="B38" s="42" t="s">
        <v>255</v>
      </c>
      <c r="C38" s="45" t="s">
        <v>256</v>
      </c>
      <c r="D38" s="44">
        <v>30</v>
      </c>
      <c r="E38" s="42" t="s">
        <v>23</v>
      </c>
      <c r="F38" s="46">
        <v>0</v>
      </c>
      <c r="G38" s="36">
        <v>0</v>
      </c>
      <c r="H38" s="46">
        <f>ROUND(D38*F38,0)</f>
        <v>0</v>
      </c>
      <c r="I38" s="44">
        <f>ROUND(D38*G38,0)</f>
        <v>0</v>
      </c>
    </row>
    <row r="39" spans="1:9" ht="14.25">
      <c r="A39" s="41"/>
      <c r="B39" s="42"/>
      <c r="C39" s="45"/>
      <c r="D39" s="44"/>
      <c r="E39" s="42"/>
      <c r="F39" s="44"/>
      <c r="G39" s="44"/>
      <c r="H39" s="44"/>
      <c r="I39" s="44"/>
    </row>
    <row r="40" spans="1:9" ht="39">
      <c r="A40" s="41">
        <v>8</v>
      </c>
      <c r="B40" s="42" t="s">
        <v>257</v>
      </c>
      <c r="C40" s="45" t="s">
        <v>258</v>
      </c>
      <c r="D40" s="44">
        <v>15</v>
      </c>
      <c r="E40" s="42" t="s">
        <v>23</v>
      </c>
      <c r="F40" s="46">
        <v>0</v>
      </c>
      <c r="G40" s="36">
        <v>0</v>
      </c>
      <c r="H40" s="46">
        <f>ROUND(D40*F40,0)</f>
        <v>0</v>
      </c>
      <c r="I40" s="44">
        <f>ROUND(D40*G40,0)</f>
        <v>0</v>
      </c>
    </row>
    <row r="41" spans="1:9" ht="14.25">
      <c r="A41" s="41"/>
      <c r="B41" s="42"/>
      <c r="C41" s="45"/>
      <c r="D41" s="44"/>
      <c r="E41" s="42"/>
      <c r="F41" s="44"/>
      <c r="G41" s="44"/>
      <c r="H41" s="44"/>
      <c r="I41" s="44"/>
    </row>
    <row r="42" spans="1:9" ht="39">
      <c r="A42" s="41">
        <v>9</v>
      </c>
      <c r="B42" s="42" t="s">
        <v>259</v>
      </c>
      <c r="C42" s="45" t="s">
        <v>260</v>
      </c>
      <c r="D42" s="44">
        <v>2</v>
      </c>
      <c r="E42" s="42" t="s">
        <v>23</v>
      </c>
      <c r="F42" s="46">
        <v>0</v>
      </c>
      <c r="G42" s="36">
        <v>0</v>
      </c>
      <c r="H42" s="46">
        <f>ROUND(D42*F42,0)</f>
        <v>0</v>
      </c>
      <c r="I42" s="44">
        <f>ROUND(D42*G42,0)</f>
        <v>0</v>
      </c>
    </row>
    <row r="43" spans="1:9" ht="14.25">
      <c r="A43" s="41"/>
      <c r="B43" s="42"/>
      <c r="C43" s="45"/>
      <c r="D43" s="44"/>
      <c r="E43" s="42"/>
      <c r="F43" s="44"/>
      <c r="G43" s="44"/>
      <c r="H43" s="44"/>
      <c r="I43" s="44"/>
    </row>
    <row r="44" spans="1:9" ht="103.5">
      <c r="A44" s="41">
        <v>10</v>
      </c>
      <c r="B44" s="42" t="s">
        <v>261</v>
      </c>
      <c r="C44" s="45" t="s">
        <v>262</v>
      </c>
      <c r="D44" s="44">
        <v>180</v>
      </c>
      <c r="E44" s="42" t="s">
        <v>90</v>
      </c>
      <c r="F44" s="36">
        <v>0</v>
      </c>
      <c r="G44" s="36">
        <v>0</v>
      </c>
      <c r="H44" s="44">
        <f>ROUND(D44*F44,0)</f>
        <v>0</v>
      </c>
      <c r="I44" s="44">
        <f>ROUND(D44*G44,0)</f>
        <v>0</v>
      </c>
    </row>
    <row r="45" spans="1:9" ht="14.25">
      <c r="A45" s="41"/>
      <c r="B45" s="42"/>
      <c r="C45" s="45"/>
      <c r="D45" s="44"/>
      <c r="E45" s="42"/>
      <c r="F45" s="44"/>
      <c r="G45" s="44"/>
      <c r="H45" s="44"/>
      <c r="I45" s="44"/>
    </row>
    <row r="46" spans="1:9" ht="103.5">
      <c r="A46" s="41">
        <v>11</v>
      </c>
      <c r="B46" s="42" t="s">
        <v>263</v>
      </c>
      <c r="C46" s="45" t="s">
        <v>264</v>
      </c>
      <c r="D46" s="44">
        <v>10</v>
      </c>
      <c r="E46" s="42" t="s">
        <v>90</v>
      </c>
      <c r="F46" s="36">
        <v>0</v>
      </c>
      <c r="G46" s="36">
        <v>0</v>
      </c>
      <c r="H46" s="44">
        <f>ROUND(D46*F46,0)</f>
        <v>0</v>
      </c>
      <c r="I46" s="44">
        <f>ROUND(D46*G46,0)</f>
        <v>0</v>
      </c>
    </row>
    <row r="47" spans="1:9" ht="14.25">
      <c r="A47" s="41"/>
      <c r="B47" s="42"/>
      <c r="C47" s="45"/>
      <c r="D47" s="44"/>
      <c r="E47" s="42"/>
      <c r="F47" s="44"/>
      <c r="G47" s="44"/>
      <c r="H47" s="44"/>
      <c r="I47" s="44"/>
    </row>
    <row r="48" spans="1:9" ht="103.5">
      <c r="A48" s="41">
        <v>12</v>
      </c>
      <c r="B48" s="42" t="s">
        <v>265</v>
      </c>
      <c r="C48" s="45" t="s">
        <v>266</v>
      </c>
      <c r="D48" s="44">
        <v>10</v>
      </c>
      <c r="E48" s="42" t="s">
        <v>90</v>
      </c>
      <c r="F48" s="36">
        <v>0</v>
      </c>
      <c r="G48" s="36">
        <v>0</v>
      </c>
      <c r="H48" s="44">
        <f>ROUND(D48*F48,0)</f>
        <v>0</v>
      </c>
      <c r="I48" s="44">
        <f>ROUND(D48*G48,0)</f>
        <v>0</v>
      </c>
    </row>
    <row r="49" spans="1:9" ht="14.25">
      <c r="A49" s="41"/>
      <c r="B49" s="42"/>
      <c r="C49" s="45"/>
      <c r="D49" s="44"/>
      <c r="E49" s="42"/>
      <c r="F49" s="44"/>
      <c r="G49" s="44"/>
      <c r="H49" s="44"/>
      <c r="I49" s="44"/>
    </row>
    <row r="50" spans="1:9" ht="117">
      <c r="A50" s="41">
        <v>13</v>
      </c>
      <c r="B50" s="42" t="s">
        <v>267</v>
      </c>
      <c r="C50" s="45" t="s">
        <v>268</v>
      </c>
      <c r="D50" s="44">
        <v>300</v>
      </c>
      <c r="E50" s="42" t="s">
        <v>90</v>
      </c>
      <c r="F50" s="36">
        <v>0</v>
      </c>
      <c r="G50" s="36">
        <v>0</v>
      </c>
      <c r="H50" s="44">
        <f>ROUND(D50*F50,0)</f>
        <v>0</v>
      </c>
      <c r="I50" s="44">
        <f>ROUND(D50*G50,0)</f>
        <v>0</v>
      </c>
    </row>
    <row r="51" spans="1:9" ht="14.25">
      <c r="A51" s="41"/>
      <c r="B51" s="42"/>
      <c r="C51" s="45"/>
      <c r="D51" s="44"/>
      <c r="E51" s="42"/>
      <c r="F51" s="44"/>
      <c r="G51" s="44"/>
      <c r="H51" s="44"/>
      <c r="I51" s="44"/>
    </row>
    <row r="52" spans="1:9" ht="117">
      <c r="A52" s="41">
        <v>14</v>
      </c>
      <c r="B52" s="42" t="s">
        <v>269</v>
      </c>
      <c r="C52" s="45" t="s">
        <v>270</v>
      </c>
      <c r="D52" s="44">
        <v>20</v>
      </c>
      <c r="E52" s="42" t="s">
        <v>90</v>
      </c>
      <c r="F52" s="36">
        <v>0</v>
      </c>
      <c r="G52" s="36">
        <v>0</v>
      </c>
      <c r="H52" s="44">
        <f>ROUND(D52*F52,0)</f>
        <v>0</v>
      </c>
      <c r="I52" s="44">
        <f>ROUND(D52*G52,0)</f>
        <v>0</v>
      </c>
    </row>
    <row r="53" spans="1:9" ht="14.25">
      <c r="A53" s="41"/>
      <c r="B53" s="42"/>
      <c r="C53" s="45"/>
      <c r="D53" s="44"/>
      <c r="E53" s="42"/>
      <c r="F53" s="44"/>
      <c r="G53" s="44"/>
      <c r="H53" s="44"/>
      <c r="I53" s="44"/>
    </row>
    <row r="54" spans="1:9" ht="117">
      <c r="A54" s="41">
        <v>15</v>
      </c>
      <c r="B54" s="42" t="s">
        <v>271</v>
      </c>
      <c r="C54" s="45" t="s">
        <v>272</v>
      </c>
      <c r="D54" s="44">
        <v>50</v>
      </c>
      <c r="E54" s="42" t="s">
        <v>90</v>
      </c>
      <c r="F54" s="36">
        <v>0</v>
      </c>
      <c r="G54" s="36">
        <v>0</v>
      </c>
      <c r="H54" s="44">
        <f>ROUND(D54*F54,0)</f>
        <v>0</v>
      </c>
      <c r="I54" s="44">
        <f>ROUND(D54*G54,0)</f>
        <v>0</v>
      </c>
    </row>
    <row r="55" spans="1:9" ht="14.25">
      <c r="A55" s="41"/>
      <c r="B55" s="42"/>
      <c r="C55" s="45"/>
      <c r="D55" s="44"/>
      <c r="E55" s="42"/>
      <c r="F55" s="44"/>
      <c r="G55" s="44"/>
      <c r="H55" s="44"/>
      <c r="I55" s="44"/>
    </row>
    <row r="56" spans="1:9" ht="103.5">
      <c r="A56" s="41">
        <v>16</v>
      </c>
      <c r="B56" s="42" t="s">
        <v>273</v>
      </c>
      <c r="C56" s="45" t="s">
        <v>274</v>
      </c>
      <c r="D56" s="44">
        <v>10</v>
      </c>
      <c r="E56" s="42" t="s">
        <v>90</v>
      </c>
      <c r="F56" s="36">
        <v>0</v>
      </c>
      <c r="G56" s="36">
        <v>0</v>
      </c>
      <c r="H56" s="44">
        <f>ROUND(D56*F56,0)</f>
        <v>0</v>
      </c>
      <c r="I56" s="44">
        <f>ROUND(D56*G56,0)</f>
        <v>0</v>
      </c>
    </row>
    <row r="57" spans="1:9" ht="14.25">
      <c r="A57" s="41"/>
      <c r="B57" s="42"/>
      <c r="C57" s="45"/>
      <c r="D57" s="44"/>
      <c r="E57" s="42"/>
      <c r="F57" s="44"/>
      <c r="G57" s="44"/>
      <c r="H57" s="44"/>
      <c r="I57" s="44"/>
    </row>
    <row r="58" spans="1:9" ht="64.5">
      <c r="A58" s="41">
        <v>17</v>
      </c>
      <c r="B58" s="42" t="s">
        <v>275</v>
      </c>
      <c r="C58" s="45" t="s">
        <v>276</v>
      </c>
      <c r="D58" s="44">
        <v>50</v>
      </c>
      <c r="E58" s="42" t="s">
        <v>23</v>
      </c>
      <c r="F58" s="36">
        <v>0</v>
      </c>
      <c r="G58" s="36">
        <v>0</v>
      </c>
      <c r="H58" s="44">
        <f>ROUND(D58*F58,0)</f>
        <v>0</v>
      </c>
      <c r="I58" s="44">
        <f>ROUND(D58*G58,0)</f>
        <v>0</v>
      </c>
    </row>
    <row r="59" spans="1:9" ht="14.25">
      <c r="A59" s="41"/>
      <c r="B59" s="42"/>
      <c r="C59" s="45"/>
      <c r="D59" s="44"/>
      <c r="E59" s="42"/>
      <c r="F59" s="44"/>
      <c r="G59" s="44"/>
      <c r="H59" s="44"/>
      <c r="I59" s="44"/>
    </row>
    <row r="60" spans="1:9" ht="64.5">
      <c r="A60" s="41">
        <v>18</v>
      </c>
      <c r="B60" s="42" t="s">
        <v>277</v>
      </c>
      <c r="C60" s="45" t="s">
        <v>278</v>
      </c>
      <c r="D60" s="44">
        <v>15</v>
      </c>
      <c r="E60" s="42" t="s">
        <v>23</v>
      </c>
      <c r="F60" s="36">
        <v>0</v>
      </c>
      <c r="G60" s="36">
        <v>0</v>
      </c>
      <c r="H60" s="44">
        <f>ROUND(D60*F60,0)</f>
        <v>0</v>
      </c>
      <c r="I60" s="44">
        <f>ROUND(D60*G60,0)</f>
        <v>0</v>
      </c>
    </row>
    <row r="61" spans="1:9" ht="14.25">
      <c r="A61" s="41"/>
      <c r="B61" s="42"/>
      <c r="C61" s="45"/>
      <c r="D61" s="44"/>
      <c r="E61" s="42"/>
      <c r="F61" s="44"/>
      <c r="G61" s="44"/>
      <c r="H61" s="44"/>
      <c r="I61" s="44"/>
    </row>
    <row r="62" spans="1:9" ht="64.5">
      <c r="A62" s="41">
        <v>19</v>
      </c>
      <c r="B62" s="42" t="s">
        <v>279</v>
      </c>
      <c r="C62" s="45" t="s">
        <v>280</v>
      </c>
      <c r="D62" s="44">
        <v>2</v>
      </c>
      <c r="E62" s="42" t="s">
        <v>23</v>
      </c>
      <c r="F62" s="36">
        <v>0</v>
      </c>
      <c r="G62" s="36">
        <v>0</v>
      </c>
      <c r="H62" s="44">
        <f>ROUND(D62*F62,0)</f>
        <v>0</v>
      </c>
      <c r="I62" s="44">
        <f>ROUND(D62*G62,0)</f>
        <v>0</v>
      </c>
    </row>
    <row r="63" spans="1:9" ht="14.25">
      <c r="A63" s="41"/>
      <c r="B63" s="42"/>
      <c r="C63" s="45"/>
      <c r="D63" s="44"/>
      <c r="E63" s="42"/>
      <c r="F63" s="44"/>
      <c r="G63" s="44"/>
      <c r="H63" s="44"/>
      <c r="I63" s="44"/>
    </row>
    <row r="64" spans="1:9" ht="121.5">
      <c r="A64" s="41">
        <v>20</v>
      </c>
      <c r="B64" s="42" t="s">
        <v>281</v>
      </c>
      <c r="C64" s="45" t="s">
        <v>282</v>
      </c>
      <c r="D64" s="44">
        <v>150</v>
      </c>
      <c r="E64" s="42" t="s">
        <v>90</v>
      </c>
      <c r="F64" s="36">
        <v>0</v>
      </c>
      <c r="G64" s="36">
        <v>0</v>
      </c>
      <c r="H64" s="44">
        <f>ROUND(D64*F64,0)</f>
        <v>0</v>
      </c>
      <c r="I64" s="44">
        <f>ROUND(D64*G64,0)</f>
        <v>0</v>
      </c>
    </row>
    <row r="65" spans="1:9" ht="14.25">
      <c r="A65" s="41"/>
      <c r="B65" s="42"/>
      <c r="C65" s="45"/>
      <c r="D65" s="44"/>
      <c r="E65" s="42"/>
      <c r="F65" s="44"/>
      <c r="G65" s="44"/>
      <c r="H65" s="44"/>
      <c r="I65" s="44"/>
    </row>
    <row r="66" spans="1:9" ht="108.75">
      <c r="A66" s="41">
        <v>21</v>
      </c>
      <c r="B66" s="42" t="s">
        <v>283</v>
      </c>
      <c r="C66" s="45" t="s">
        <v>284</v>
      </c>
      <c r="D66" s="44">
        <v>25</v>
      </c>
      <c r="E66" s="42" t="s">
        <v>90</v>
      </c>
      <c r="F66" s="36">
        <v>0</v>
      </c>
      <c r="G66" s="36">
        <v>0</v>
      </c>
      <c r="H66" s="44">
        <f>ROUND(D66*F66,0)</f>
        <v>0</v>
      </c>
      <c r="I66" s="44">
        <f>ROUND(D66*G66,0)</f>
        <v>0</v>
      </c>
    </row>
    <row r="67" spans="1:9" ht="14.25">
      <c r="A67" s="41"/>
      <c r="B67" s="42"/>
      <c r="C67" s="45"/>
      <c r="D67" s="44"/>
      <c r="E67" s="42"/>
      <c r="F67" s="44"/>
      <c r="G67" s="44"/>
      <c r="H67" s="44"/>
      <c r="I67" s="44"/>
    </row>
    <row r="68" spans="1:9" ht="121.5">
      <c r="A68" s="41">
        <v>22</v>
      </c>
      <c r="B68" s="42" t="s">
        <v>285</v>
      </c>
      <c r="C68" s="45" t="s">
        <v>286</v>
      </c>
      <c r="D68" s="44">
        <v>150</v>
      </c>
      <c r="E68" s="42" t="s">
        <v>90</v>
      </c>
      <c r="F68" s="36">
        <v>0</v>
      </c>
      <c r="G68" s="36">
        <v>0</v>
      </c>
      <c r="H68" s="44">
        <f>ROUND(D68*F68,0)</f>
        <v>0</v>
      </c>
      <c r="I68" s="44">
        <f>ROUND(D68*G68,0)</f>
        <v>0</v>
      </c>
    </row>
    <row r="69" spans="1:9" ht="14.25">
      <c r="A69" s="41"/>
      <c r="B69" s="42"/>
      <c r="C69" s="45"/>
      <c r="D69" s="44"/>
      <c r="E69" s="42"/>
      <c r="F69" s="44"/>
      <c r="G69" s="44"/>
      <c r="H69" s="44"/>
      <c r="I69" s="44"/>
    </row>
    <row r="70" spans="1:9" ht="121.5">
      <c r="A70" s="41">
        <v>23</v>
      </c>
      <c r="B70" s="42" t="s">
        <v>287</v>
      </c>
      <c r="C70" s="45" t="s">
        <v>288</v>
      </c>
      <c r="D70" s="44">
        <v>200</v>
      </c>
      <c r="E70" s="42" t="s">
        <v>90</v>
      </c>
      <c r="F70" s="36">
        <v>0</v>
      </c>
      <c r="G70" s="36">
        <v>0</v>
      </c>
      <c r="H70" s="44">
        <f>ROUND(D70*F70,0)</f>
        <v>0</v>
      </c>
      <c r="I70" s="44">
        <f>ROUND(D70*G70,0)</f>
        <v>0</v>
      </c>
    </row>
    <row r="71" spans="1:9" ht="14.25">
      <c r="A71" s="41"/>
      <c r="B71" s="42"/>
      <c r="C71" s="45"/>
      <c r="D71" s="44"/>
      <c r="E71" s="42"/>
      <c r="F71" s="44"/>
      <c r="G71" s="44"/>
      <c r="H71" s="44"/>
      <c r="I71" s="44"/>
    </row>
    <row r="72" spans="1:9" ht="121.5">
      <c r="A72" s="41">
        <v>24</v>
      </c>
      <c r="B72" s="42" t="s">
        <v>289</v>
      </c>
      <c r="C72" s="45" t="s">
        <v>290</v>
      </c>
      <c r="D72" s="44">
        <v>15</v>
      </c>
      <c r="E72" s="42" t="s">
        <v>90</v>
      </c>
      <c r="F72" s="36">
        <v>0</v>
      </c>
      <c r="G72" s="36">
        <v>0</v>
      </c>
      <c r="H72" s="44">
        <f>ROUND(D72*F72,0)</f>
        <v>0</v>
      </c>
      <c r="I72" s="44">
        <f>ROUND(D72*G72,0)</f>
        <v>0</v>
      </c>
    </row>
    <row r="73" spans="1:9" ht="14.25">
      <c r="A73" s="41"/>
      <c r="B73" s="42"/>
      <c r="C73" s="45"/>
      <c r="D73" s="44"/>
      <c r="E73" s="42"/>
      <c r="F73" s="44"/>
      <c r="G73" s="44"/>
      <c r="H73" s="44"/>
      <c r="I73" s="44"/>
    </row>
    <row r="74" spans="1:9" ht="64.5">
      <c r="A74" s="41">
        <v>25</v>
      </c>
      <c r="B74" s="42" t="s">
        <v>291</v>
      </c>
      <c r="C74" s="45" t="s">
        <v>292</v>
      </c>
      <c r="D74" s="44">
        <v>20</v>
      </c>
      <c r="E74" s="42" t="s">
        <v>90</v>
      </c>
      <c r="F74" s="36">
        <v>0</v>
      </c>
      <c r="G74" s="36">
        <v>0</v>
      </c>
      <c r="H74" s="44">
        <f>ROUND(D74*F74,0)</f>
        <v>0</v>
      </c>
      <c r="I74" s="44">
        <f>ROUND(D74*G74,0)</f>
        <v>0</v>
      </c>
    </row>
    <row r="75" spans="1:9" ht="14.25">
      <c r="A75" s="41"/>
      <c r="B75" s="42"/>
      <c r="C75" s="45"/>
      <c r="D75" s="44"/>
      <c r="E75" s="42"/>
      <c r="F75" s="44"/>
      <c r="G75" s="44"/>
      <c r="H75" s="44"/>
      <c r="I75" s="44"/>
    </row>
    <row r="76" spans="1:9" ht="80.25">
      <c r="A76" s="41">
        <v>26</v>
      </c>
      <c r="B76" s="42" t="s">
        <v>293</v>
      </c>
      <c r="C76" s="45" t="s">
        <v>294</v>
      </c>
      <c r="D76" s="44">
        <v>120</v>
      </c>
      <c r="E76" s="42" t="s">
        <v>90</v>
      </c>
      <c r="F76" s="36">
        <v>0</v>
      </c>
      <c r="G76" s="36">
        <v>0</v>
      </c>
      <c r="H76" s="44">
        <f>ROUND(D76*F76,0)</f>
        <v>0</v>
      </c>
      <c r="I76" s="44">
        <f>ROUND(D76*G76,0)</f>
        <v>0</v>
      </c>
    </row>
    <row r="77" spans="1:9" ht="14.25">
      <c r="A77" s="41"/>
      <c r="B77" s="42"/>
      <c r="C77" s="45"/>
      <c r="D77" s="44"/>
      <c r="E77" s="42"/>
      <c r="F77" s="44"/>
      <c r="G77" s="44"/>
      <c r="H77" s="44"/>
      <c r="I77" s="44"/>
    </row>
    <row r="78" spans="1:9" ht="39">
      <c r="A78" s="41">
        <v>27</v>
      </c>
      <c r="B78" s="42" t="s">
        <v>295</v>
      </c>
      <c r="C78" s="45" t="s">
        <v>296</v>
      </c>
      <c r="D78" s="44">
        <v>80</v>
      </c>
      <c r="E78" s="42" t="s">
        <v>23</v>
      </c>
      <c r="F78" s="46">
        <v>0</v>
      </c>
      <c r="G78" s="36">
        <v>0</v>
      </c>
      <c r="H78" s="46">
        <f>ROUND(D78*F78,0)</f>
        <v>0</v>
      </c>
      <c r="I78" s="44">
        <f>ROUND(D78*G78,0)</f>
        <v>0</v>
      </c>
    </row>
    <row r="79" spans="1:9" ht="14.25">
      <c r="A79" s="41"/>
      <c r="B79" s="42"/>
      <c r="C79" s="45"/>
      <c r="D79" s="44"/>
      <c r="E79" s="42"/>
      <c r="F79" s="44"/>
      <c r="G79" s="44"/>
      <c r="H79" s="44"/>
      <c r="I79" s="44"/>
    </row>
    <row r="80" spans="1:9" ht="39">
      <c r="A80" s="41">
        <v>28</v>
      </c>
      <c r="B80" s="42" t="s">
        <v>297</v>
      </c>
      <c r="C80" s="45" t="s">
        <v>298</v>
      </c>
      <c r="D80" s="44">
        <v>2</v>
      </c>
      <c r="E80" s="42" t="s">
        <v>23</v>
      </c>
      <c r="F80" s="46">
        <v>0</v>
      </c>
      <c r="G80" s="36">
        <v>0</v>
      </c>
      <c r="H80" s="46">
        <f>ROUND(D80*F80,0)</f>
        <v>0</v>
      </c>
      <c r="I80" s="44">
        <f>ROUND(D80*G80,0)</f>
        <v>0</v>
      </c>
    </row>
    <row r="81" spans="1:9" ht="14.25">
      <c r="A81" s="41"/>
      <c r="B81" s="42"/>
      <c r="C81" s="45"/>
      <c r="D81" s="44"/>
      <c r="E81" s="42"/>
      <c r="F81" s="44"/>
      <c r="G81" s="44"/>
      <c r="H81" s="44"/>
      <c r="I81" s="44"/>
    </row>
    <row r="82" spans="1:9" ht="28.5">
      <c r="A82" s="41">
        <v>29</v>
      </c>
      <c r="B82" s="42" t="s">
        <v>299</v>
      </c>
      <c r="C82" s="45" t="s">
        <v>300</v>
      </c>
      <c r="D82" s="44">
        <v>10</v>
      </c>
      <c r="E82" s="42" t="s">
        <v>23</v>
      </c>
      <c r="F82" s="46">
        <v>0</v>
      </c>
      <c r="G82" s="36">
        <v>0</v>
      </c>
      <c r="H82" s="46">
        <f>ROUND(D82*F82,0)</f>
        <v>0</v>
      </c>
      <c r="I82" s="44">
        <f>ROUND(D82*G82,0)</f>
        <v>0</v>
      </c>
    </row>
    <row r="83" spans="1:9" ht="14.25">
      <c r="A83" s="41"/>
      <c r="B83" s="42"/>
      <c r="C83" s="45"/>
      <c r="D83" s="44"/>
      <c r="E83" s="42"/>
      <c r="F83" s="44"/>
      <c r="G83" s="44"/>
      <c r="H83" s="44"/>
      <c r="I83" s="44"/>
    </row>
    <row r="84" spans="1:9" ht="78">
      <c r="A84" s="41">
        <v>30</v>
      </c>
      <c r="B84" s="42" t="s">
        <v>301</v>
      </c>
      <c r="C84" s="45" t="s">
        <v>302</v>
      </c>
      <c r="D84" s="44">
        <v>1</v>
      </c>
      <c r="E84" s="42" t="s">
        <v>23</v>
      </c>
      <c r="F84" s="46">
        <v>0</v>
      </c>
      <c r="G84" s="36">
        <v>0</v>
      </c>
      <c r="H84" s="46">
        <f>ROUND(D84*F84,0)</f>
        <v>0</v>
      </c>
      <c r="I84" s="44">
        <f>ROUND(D84*G84,0)</f>
        <v>0</v>
      </c>
    </row>
    <row r="85" spans="1:9" ht="14.25">
      <c r="A85" s="41"/>
      <c r="B85" s="42"/>
      <c r="C85" s="45"/>
      <c r="D85" s="44"/>
      <c r="E85" s="42"/>
      <c r="F85" s="44"/>
      <c r="G85" s="44"/>
      <c r="H85" s="44"/>
      <c r="I85" s="44"/>
    </row>
    <row r="86" spans="1:9" ht="25.5">
      <c r="A86" s="41">
        <v>31</v>
      </c>
      <c r="B86" s="42" t="s">
        <v>303</v>
      </c>
      <c r="C86" s="45" t="s">
        <v>304</v>
      </c>
      <c r="D86" s="44">
        <v>0.1</v>
      </c>
      <c r="E86" s="42" t="s">
        <v>305</v>
      </c>
      <c r="F86" s="36">
        <v>0</v>
      </c>
      <c r="G86" s="36">
        <v>0</v>
      </c>
      <c r="H86" s="44">
        <f>ROUND(D86*F86,0)</f>
        <v>0</v>
      </c>
      <c r="I86" s="44">
        <f>ROUND(D86*G86,0)</f>
        <v>0</v>
      </c>
    </row>
    <row r="87" spans="1:9" ht="14.25">
      <c r="A87" s="41"/>
      <c r="B87" s="42"/>
      <c r="C87" s="45"/>
      <c r="D87" s="44"/>
      <c r="E87" s="42"/>
      <c r="F87" s="44"/>
      <c r="G87" s="44"/>
      <c r="H87" s="44"/>
      <c r="I87" s="44"/>
    </row>
    <row r="88" spans="1:9" ht="51.75">
      <c r="A88" s="41">
        <v>32</v>
      </c>
      <c r="B88" s="42" t="s">
        <v>306</v>
      </c>
      <c r="C88" s="45" t="s">
        <v>307</v>
      </c>
      <c r="D88" s="44">
        <v>10</v>
      </c>
      <c r="E88" s="42" t="s">
        <v>23</v>
      </c>
      <c r="F88" s="36">
        <v>0</v>
      </c>
      <c r="G88" s="36">
        <v>0</v>
      </c>
      <c r="H88" s="44">
        <f>ROUND(D88*F88,0)</f>
        <v>0</v>
      </c>
      <c r="I88" s="44">
        <f>ROUND(D88*G88,0)</f>
        <v>0</v>
      </c>
    </row>
    <row r="89" spans="1:9" ht="14.25">
      <c r="A89" s="41"/>
      <c r="B89" s="42"/>
      <c r="C89" s="45"/>
      <c r="D89" s="44"/>
      <c r="E89" s="42"/>
      <c r="F89" s="44"/>
      <c r="G89" s="44"/>
      <c r="H89" s="44"/>
      <c r="I89" s="44"/>
    </row>
    <row r="90" spans="1:9" ht="28.5">
      <c r="A90" s="41">
        <v>33</v>
      </c>
      <c r="B90" s="42" t="s">
        <v>308</v>
      </c>
      <c r="C90" s="45" t="s">
        <v>309</v>
      </c>
      <c r="D90" s="44">
        <v>50</v>
      </c>
      <c r="E90" s="42" t="s">
        <v>23</v>
      </c>
      <c r="F90" s="46">
        <v>0</v>
      </c>
      <c r="G90" s="36">
        <v>0</v>
      </c>
      <c r="H90" s="46">
        <f>ROUND(D90*F90,0)</f>
        <v>0</v>
      </c>
      <c r="I90" s="44">
        <f>ROUND(D90*G90,0)</f>
        <v>0</v>
      </c>
    </row>
    <row r="91" spans="1:9" ht="14.25">
      <c r="A91" s="41"/>
      <c r="B91" s="42"/>
      <c r="C91" s="45"/>
      <c r="D91" s="44"/>
      <c r="E91" s="42"/>
      <c r="F91" s="44"/>
      <c r="G91" s="44"/>
      <c r="H91" s="44"/>
      <c r="I91" s="44"/>
    </row>
    <row r="92" spans="1:9" ht="39">
      <c r="A92" s="41">
        <v>34</v>
      </c>
      <c r="B92" s="42" t="s">
        <v>310</v>
      </c>
      <c r="C92" s="45" t="s">
        <v>311</v>
      </c>
      <c r="D92" s="44">
        <v>600</v>
      </c>
      <c r="E92" s="42" t="s">
        <v>23</v>
      </c>
      <c r="F92" s="36">
        <v>0</v>
      </c>
      <c r="G92" s="36">
        <v>0</v>
      </c>
      <c r="H92" s="44">
        <f>ROUND(D92*F92,0)</f>
        <v>0</v>
      </c>
      <c r="I92" s="44">
        <f>ROUND(D92*G92,0)</f>
        <v>0</v>
      </c>
    </row>
    <row r="93" spans="1:9" ht="14.25">
      <c r="A93" s="41"/>
      <c r="B93" s="42"/>
      <c r="C93" s="45"/>
      <c r="D93" s="44"/>
      <c r="E93" s="42"/>
      <c r="F93" s="44"/>
      <c r="G93" s="44"/>
      <c r="H93" s="44"/>
      <c r="I93" s="44"/>
    </row>
    <row r="94" spans="1:9" ht="39">
      <c r="A94" s="41">
        <v>35</v>
      </c>
      <c r="B94" s="42" t="s">
        <v>312</v>
      </c>
      <c r="C94" s="45" t="s">
        <v>313</v>
      </c>
      <c r="D94" s="44">
        <v>40</v>
      </c>
      <c r="E94" s="42" t="s">
        <v>23</v>
      </c>
      <c r="F94" s="36">
        <v>0</v>
      </c>
      <c r="G94" s="36">
        <v>0</v>
      </c>
      <c r="H94" s="44">
        <f>ROUND(D94*F94,0)</f>
        <v>0</v>
      </c>
      <c r="I94" s="44">
        <f>ROUND(D94*G94,0)</f>
        <v>0</v>
      </c>
    </row>
    <row r="95" spans="1:9" ht="14.25">
      <c r="A95" s="41"/>
      <c r="B95" s="42"/>
      <c r="C95" s="45"/>
      <c r="D95" s="44"/>
      <c r="E95" s="42"/>
      <c r="F95" s="44"/>
      <c r="G95" s="44"/>
      <c r="H95" s="44"/>
      <c r="I95" s="44"/>
    </row>
    <row r="96" spans="1:9" ht="39">
      <c r="A96" s="41">
        <v>36</v>
      </c>
      <c r="B96" s="42" t="s">
        <v>314</v>
      </c>
      <c r="C96" s="45" t="s">
        <v>315</v>
      </c>
      <c r="D96" s="44">
        <v>100</v>
      </c>
      <c r="E96" s="42" t="s">
        <v>23</v>
      </c>
      <c r="F96" s="36">
        <v>0</v>
      </c>
      <c r="G96" s="36">
        <v>0</v>
      </c>
      <c r="H96" s="44">
        <f>ROUND(D96*F96,0)</f>
        <v>0</v>
      </c>
      <c r="I96" s="44">
        <f>ROUND(D96*G96,0)</f>
        <v>0</v>
      </c>
    </row>
    <row r="97" spans="1:9" ht="14.25">
      <c r="A97" s="41"/>
      <c r="B97" s="42"/>
      <c r="C97" s="45"/>
      <c r="D97" s="44"/>
      <c r="E97" s="42"/>
      <c r="F97" s="44"/>
      <c r="G97" s="44"/>
      <c r="H97" s="44"/>
      <c r="I97" s="44"/>
    </row>
    <row r="98" spans="1:9" ht="25.5">
      <c r="A98" s="41">
        <v>37</v>
      </c>
      <c r="B98" s="42" t="s">
        <v>316</v>
      </c>
      <c r="C98" s="45" t="s">
        <v>317</v>
      </c>
      <c r="D98" s="44">
        <v>500</v>
      </c>
      <c r="E98" s="42" t="s">
        <v>23</v>
      </c>
      <c r="F98" s="36">
        <v>0</v>
      </c>
      <c r="G98" s="36">
        <v>0</v>
      </c>
      <c r="H98" s="44">
        <f>ROUND(D98*F98,0)</f>
        <v>0</v>
      </c>
      <c r="I98" s="44">
        <f>ROUND(D98*G98,0)</f>
        <v>0</v>
      </c>
    </row>
    <row r="99" spans="1:9" ht="14.25">
      <c r="A99" s="41"/>
      <c r="B99" s="42"/>
      <c r="C99" s="45"/>
      <c r="D99" s="44"/>
      <c r="E99" s="42"/>
      <c r="F99" s="44"/>
      <c r="G99" s="44"/>
      <c r="H99" s="44"/>
      <c r="I99" s="44"/>
    </row>
    <row r="100" spans="1:9" ht="25.5">
      <c r="A100" s="41">
        <v>38</v>
      </c>
      <c r="B100" s="42" t="s">
        <v>318</v>
      </c>
      <c r="C100" s="45" t="s">
        <v>319</v>
      </c>
      <c r="D100" s="44">
        <v>100</v>
      </c>
      <c r="E100" s="42" t="s">
        <v>23</v>
      </c>
      <c r="F100" s="36">
        <v>0</v>
      </c>
      <c r="G100" s="36">
        <v>0</v>
      </c>
      <c r="H100" s="44">
        <f>ROUND(D100*F100,0)</f>
        <v>0</v>
      </c>
      <c r="I100" s="44">
        <f>ROUND(D100*G100,0)</f>
        <v>0</v>
      </c>
    </row>
    <row r="101" spans="1:9" ht="14.25">
      <c r="A101" s="41"/>
      <c r="B101" s="42"/>
      <c r="C101" s="45"/>
      <c r="D101" s="44"/>
      <c r="E101" s="42"/>
      <c r="F101" s="44"/>
      <c r="G101" s="44"/>
      <c r="H101" s="44"/>
      <c r="I101" s="44"/>
    </row>
    <row r="102" spans="1:9" ht="78">
      <c r="A102" s="41">
        <v>39</v>
      </c>
      <c r="B102" s="42" t="s">
        <v>320</v>
      </c>
      <c r="C102" s="45" t="s">
        <v>321</v>
      </c>
      <c r="D102" s="44">
        <v>16</v>
      </c>
      <c r="E102" s="42" t="s">
        <v>23</v>
      </c>
      <c r="F102" s="36">
        <v>0</v>
      </c>
      <c r="G102" s="36">
        <v>0</v>
      </c>
      <c r="H102" s="44">
        <f>ROUND(D102*F102,0)</f>
        <v>0</v>
      </c>
      <c r="I102" s="44">
        <f>ROUND(D102*G102,0)</f>
        <v>0</v>
      </c>
    </row>
    <row r="103" spans="1:9" ht="14.25">
      <c r="A103" s="41"/>
      <c r="B103" s="42"/>
      <c r="C103" s="45"/>
      <c r="D103" s="44"/>
      <c r="E103" s="42"/>
      <c r="F103" s="44"/>
      <c r="G103" s="44"/>
      <c r="H103" s="44"/>
      <c r="I103" s="44"/>
    </row>
    <row r="104" spans="1:9" ht="90.75">
      <c r="A104" s="41">
        <v>40</v>
      </c>
      <c r="B104" s="42" t="s">
        <v>322</v>
      </c>
      <c r="C104" s="45" t="s">
        <v>323</v>
      </c>
      <c r="D104" s="44">
        <v>1</v>
      </c>
      <c r="E104" s="42" t="s">
        <v>23</v>
      </c>
      <c r="F104" s="36">
        <v>0</v>
      </c>
      <c r="G104" s="36">
        <v>0</v>
      </c>
      <c r="H104" s="44">
        <f>ROUND(D104*F104,0)</f>
        <v>0</v>
      </c>
      <c r="I104" s="44">
        <f>ROUND(D104*G104,0)</f>
        <v>0</v>
      </c>
    </row>
    <row r="105" spans="1:9" ht="14.25">
      <c r="A105" s="41"/>
      <c r="B105" s="42"/>
      <c r="C105" s="45"/>
      <c r="D105" s="44"/>
      <c r="E105" s="42"/>
      <c r="F105" s="44"/>
      <c r="G105" s="44"/>
      <c r="H105" s="44"/>
      <c r="I105" s="44"/>
    </row>
    <row r="106" spans="1:9" ht="90.75">
      <c r="A106" s="41">
        <v>41</v>
      </c>
      <c r="B106" s="42" t="s">
        <v>324</v>
      </c>
      <c r="C106" s="45" t="s">
        <v>325</v>
      </c>
      <c r="D106" s="44">
        <v>29</v>
      </c>
      <c r="E106" s="42" t="s">
        <v>23</v>
      </c>
      <c r="F106" s="36">
        <v>0</v>
      </c>
      <c r="G106" s="36">
        <v>0</v>
      </c>
      <c r="H106" s="44">
        <f>ROUND(D106*F106,0)</f>
        <v>0</v>
      </c>
      <c r="I106" s="44">
        <f>ROUND(D106*G106,0)</f>
        <v>0</v>
      </c>
    </row>
    <row r="107" spans="1:9" ht="14.25">
      <c r="A107" s="41"/>
      <c r="B107" s="42"/>
      <c r="C107" s="45"/>
      <c r="D107" s="44"/>
      <c r="E107" s="42"/>
      <c r="F107" s="44"/>
      <c r="G107" s="44"/>
      <c r="H107" s="44"/>
      <c r="I107" s="44"/>
    </row>
    <row r="108" spans="1:9" ht="90.75">
      <c r="A108" s="41">
        <v>42</v>
      </c>
      <c r="B108" s="42" t="s">
        <v>326</v>
      </c>
      <c r="C108" s="45" t="s">
        <v>327</v>
      </c>
      <c r="D108" s="44">
        <v>2</v>
      </c>
      <c r="E108" s="42" t="s">
        <v>23</v>
      </c>
      <c r="F108" s="36">
        <v>0</v>
      </c>
      <c r="G108" s="36">
        <v>0</v>
      </c>
      <c r="H108" s="44">
        <f>ROUND(D108*F108,0)</f>
        <v>0</v>
      </c>
      <c r="I108" s="44">
        <f>ROUND(D108*G108,0)</f>
        <v>0</v>
      </c>
    </row>
    <row r="109" spans="1:9" ht="14.25">
      <c r="A109" s="41"/>
      <c r="B109" s="42"/>
      <c r="C109" s="45"/>
      <c r="D109" s="44"/>
      <c r="E109" s="42"/>
      <c r="F109" s="44"/>
      <c r="G109" s="44"/>
      <c r="H109" s="44"/>
      <c r="I109" s="44"/>
    </row>
    <row r="110" spans="1:9" ht="90.75">
      <c r="A110" s="41">
        <v>43</v>
      </c>
      <c r="B110" s="42" t="s">
        <v>328</v>
      </c>
      <c r="C110" s="45" t="s">
        <v>329</v>
      </c>
      <c r="D110" s="44">
        <v>1</v>
      </c>
      <c r="E110" s="42" t="s">
        <v>23</v>
      </c>
      <c r="F110" s="36">
        <v>0</v>
      </c>
      <c r="G110" s="36">
        <v>0</v>
      </c>
      <c r="H110" s="44">
        <f>ROUND(D110*F110,0)</f>
        <v>0</v>
      </c>
      <c r="I110" s="44">
        <f>ROUND(D110*G110,0)</f>
        <v>0</v>
      </c>
    </row>
    <row r="111" spans="1:9" ht="14.25">
      <c r="A111" s="41"/>
      <c r="B111" s="42"/>
      <c r="C111" s="45"/>
      <c r="D111" s="44"/>
      <c r="E111" s="42"/>
      <c r="F111" s="44"/>
      <c r="G111" s="44"/>
      <c r="H111" s="44"/>
      <c r="I111" s="44"/>
    </row>
    <row r="112" spans="1:9" ht="90.75">
      <c r="A112" s="41">
        <v>44</v>
      </c>
      <c r="B112" s="42" t="s">
        <v>330</v>
      </c>
      <c r="C112" s="45" t="s">
        <v>331</v>
      </c>
      <c r="D112" s="44">
        <v>1</v>
      </c>
      <c r="E112" s="42" t="s">
        <v>23</v>
      </c>
      <c r="F112" s="36">
        <v>0</v>
      </c>
      <c r="G112" s="36">
        <v>0</v>
      </c>
      <c r="H112" s="44">
        <f>ROUND(D112*F112,0)</f>
        <v>0</v>
      </c>
      <c r="I112" s="44">
        <f>ROUND(D112*G112,0)</f>
        <v>0</v>
      </c>
    </row>
    <row r="113" spans="1:9" ht="14.25">
      <c r="A113" s="41"/>
      <c r="B113" s="42"/>
      <c r="C113" s="45"/>
      <c r="D113" s="44"/>
      <c r="E113" s="42"/>
      <c r="F113" s="44"/>
      <c r="G113" s="44"/>
      <c r="H113" s="44"/>
      <c r="I113" s="44"/>
    </row>
    <row r="114" spans="1:9" ht="64.5">
      <c r="A114" s="41">
        <v>45</v>
      </c>
      <c r="B114" s="42" t="s">
        <v>332</v>
      </c>
      <c r="C114" s="45" t="s">
        <v>333</v>
      </c>
      <c r="D114" s="44">
        <v>41</v>
      </c>
      <c r="E114" s="42" t="s">
        <v>23</v>
      </c>
      <c r="F114" s="36">
        <v>0</v>
      </c>
      <c r="G114" s="36">
        <v>0</v>
      </c>
      <c r="H114" s="44">
        <f>ROUND(D114*F114,0)</f>
        <v>0</v>
      </c>
      <c r="I114" s="44">
        <f>ROUND(D114*G114,0)</f>
        <v>0</v>
      </c>
    </row>
    <row r="115" spans="1:9" ht="14.25">
      <c r="A115" s="41"/>
      <c r="B115" s="42"/>
      <c r="C115" s="45"/>
      <c r="D115" s="44"/>
      <c r="E115" s="42"/>
      <c r="F115" s="44"/>
      <c r="G115" s="44"/>
      <c r="H115" s="44"/>
      <c r="I115" s="44"/>
    </row>
    <row r="116" spans="1:9" ht="64.5">
      <c r="A116" s="41">
        <v>46</v>
      </c>
      <c r="B116" s="42" t="s">
        <v>334</v>
      </c>
      <c r="C116" s="45" t="s">
        <v>335</v>
      </c>
      <c r="D116" s="44">
        <v>1</v>
      </c>
      <c r="E116" s="42" t="s">
        <v>23</v>
      </c>
      <c r="F116" s="36">
        <v>0</v>
      </c>
      <c r="G116" s="36">
        <v>0</v>
      </c>
      <c r="H116" s="44">
        <f>ROUND(D116*F116,0)</f>
        <v>0</v>
      </c>
      <c r="I116" s="44">
        <f>ROUND(D116*G116,0)</f>
        <v>0</v>
      </c>
    </row>
    <row r="117" spans="1:9" ht="14.25">
      <c r="A117" s="41"/>
      <c r="B117" s="42"/>
      <c r="C117" s="45"/>
      <c r="D117" s="44"/>
      <c r="E117" s="42"/>
      <c r="F117" s="44"/>
      <c r="G117" s="44"/>
      <c r="H117" s="44"/>
      <c r="I117" s="44"/>
    </row>
    <row r="118" spans="1:9" ht="64.5">
      <c r="A118" s="41">
        <v>47</v>
      </c>
      <c r="B118" s="42" t="s">
        <v>336</v>
      </c>
      <c r="C118" s="45" t="s">
        <v>337</v>
      </c>
      <c r="D118" s="44">
        <v>1</v>
      </c>
      <c r="E118" s="42" t="s">
        <v>23</v>
      </c>
      <c r="F118" s="36">
        <v>0</v>
      </c>
      <c r="G118" s="36">
        <v>0</v>
      </c>
      <c r="H118" s="44">
        <f>ROUND(D118*F118,0)</f>
        <v>0</v>
      </c>
      <c r="I118" s="44">
        <f>ROUND(D118*G118,0)</f>
        <v>0</v>
      </c>
    </row>
    <row r="119" spans="1:9" ht="14.25">
      <c r="A119" s="41"/>
      <c r="B119" s="42"/>
      <c r="C119" s="45"/>
      <c r="D119" s="44"/>
      <c r="E119" s="42"/>
      <c r="F119" s="44"/>
      <c r="G119" s="44"/>
      <c r="H119" s="44"/>
      <c r="I119" s="44"/>
    </row>
    <row r="120" spans="1:9" ht="51.75">
      <c r="A120" s="41">
        <v>48</v>
      </c>
      <c r="B120" s="42" t="s">
        <v>338</v>
      </c>
      <c r="C120" s="45" t="s">
        <v>339</v>
      </c>
      <c r="D120" s="44">
        <v>2</v>
      </c>
      <c r="E120" s="42" t="s">
        <v>23</v>
      </c>
      <c r="F120" s="36">
        <v>0</v>
      </c>
      <c r="G120" s="36">
        <v>0</v>
      </c>
      <c r="H120" s="44">
        <f>ROUND(D120*F120,0)</f>
        <v>0</v>
      </c>
      <c r="I120" s="44">
        <f>ROUND(D120*G120,0)</f>
        <v>0</v>
      </c>
    </row>
    <row r="121" spans="1:9" ht="14.25">
      <c r="A121" s="41"/>
      <c r="B121" s="42"/>
      <c r="C121" s="45"/>
      <c r="D121" s="44"/>
      <c r="E121" s="42"/>
      <c r="F121" s="44"/>
      <c r="G121" s="44"/>
      <c r="H121" s="44"/>
      <c r="I121" s="44"/>
    </row>
    <row r="122" spans="1:9" ht="67.5">
      <c r="A122" s="41">
        <v>49</v>
      </c>
      <c r="B122" s="42" t="s">
        <v>340</v>
      </c>
      <c r="C122" s="45" t="s">
        <v>341</v>
      </c>
      <c r="D122" s="44">
        <v>2</v>
      </c>
      <c r="E122" s="42" t="s">
        <v>90</v>
      </c>
      <c r="F122" s="36">
        <v>0</v>
      </c>
      <c r="G122" s="36">
        <v>0</v>
      </c>
      <c r="H122" s="44">
        <f>ROUND(D122*F122,0)</f>
        <v>0</v>
      </c>
      <c r="I122" s="44">
        <f>ROUND(D122*G122,0)</f>
        <v>0</v>
      </c>
    </row>
    <row r="123" spans="1:9" ht="14.25">
      <c r="A123" s="41"/>
      <c r="B123" s="42"/>
      <c r="C123" s="45"/>
      <c r="D123" s="44"/>
      <c r="E123" s="42"/>
      <c r="F123" s="44"/>
      <c r="G123" s="44"/>
      <c r="H123" s="44"/>
      <c r="I123" s="44"/>
    </row>
    <row r="124" spans="1:9" ht="51.75">
      <c r="A124" s="41">
        <v>50</v>
      </c>
      <c r="B124" s="42" t="s">
        <v>342</v>
      </c>
      <c r="C124" s="45" t="s">
        <v>343</v>
      </c>
      <c r="D124" s="44">
        <v>1</v>
      </c>
      <c r="E124" s="42" t="s">
        <v>23</v>
      </c>
      <c r="F124" s="36">
        <v>0</v>
      </c>
      <c r="G124" s="36">
        <v>0</v>
      </c>
      <c r="H124" s="44">
        <f>ROUND(D124*F124,0)</f>
        <v>0</v>
      </c>
      <c r="I124" s="44">
        <f>ROUND(D124*G124,0)</f>
        <v>0</v>
      </c>
    </row>
    <row r="125" spans="1:9" ht="14.25">
      <c r="A125" s="41"/>
      <c r="B125" s="42"/>
      <c r="C125" s="45"/>
      <c r="D125" s="44"/>
      <c r="E125" s="42"/>
      <c r="F125" s="44"/>
      <c r="G125" s="44"/>
      <c r="H125" s="44"/>
      <c r="I125" s="44"/>
    </row>
    <row r="126" spans="1:9" ht="39">
      <c r="A126" s="41">
        <v>51</v>
      </c>
      <c r="B126" s="42" t="s">
        <v>344</v>
      </c>
      <c r="C126" s="45" t="s">
        <v>345</v>
      </c>
      <c r="D126" s="44">
        <v>2</v>
      </c>
      <c r="E126" s="42" t="s">
        <v>23</v>
      </c>
      <c r="F126" s="46">
        <v>0</v>
      </c>
      <c r="G126" s="36">
        <v>0</v>
      </c>
      <c r="H126" s="46">
        <f>ROUND(D126*F126,0)</f>
        <v>0</v>
      </c>
      <c r="I126" s="44">
        <f>ROUND(D126*G126,0)</f>
        <v>0</v>
      </c>
    </row>
    <row r="127" spans="1:9" ht="14.25">
      <c r="A127" s="41"/>
      <c r="B127" s="42"/>
      <c r="C127" s="45"/>
      <c r="D127" s="44"/>
      <c r="E127" s="42"/>
      <c r="F127" s="44"/>
      <c r="G127" s="44"/>
      <c r="H127" s="44"/>
      <c r="I127" s="44"/>
    </row>
    <row r="128" spans="1:9" ht="39">
      <c r="A128" s="41">
        <v>52</v>
      </c>
      <c r="B128" s="42" t="s">
        <v>346</v>
      </c>
      <c r="C128" s="45" t="s">
        <v>347</v>
      </c>
      <c r="D128" s="44">
        <v>5</v>
      </c>
      <c r="E128" s="42" t="s">
        <v>23</v>
      </c>
      <c r="F128" s="46">
        <v>0</v>
      </c>
      <c r="G128" s="36">
        <v>0</v>
      </c>
      <c r="H128" s="46">
        <f>ROUND(D128*F128,0)</f>
        <v>0</v>
      </c>
      <c r="I128" s="44">
        <f>ROUND(D128*G128,0)</f>
        <v>0</v>
      </c>
    </row>
    <row r="129" spans="1:9" ht="14.25">
      <c r="A129" s="41"/>
      <c r="B129" s="42"/>
      <c r="C129" s="45"/>
      <c r="D129" s="44"/>
      <c r="E129" s="42"/>
      <c r="F129" s="44"/>
      <c r="G129" s="44"/>
      <c r="H129" s="44"/>
      <c r="I129" s="44"/>
    </row>
    <row r="130" spans="1:9" ht="25.5">
      <c r="A130" s="41">
        <v>53</v>
      </c>
      <c r="B130" s="42" t="s">
        <v>348</v>
      </c>
      <c r="C130" s="45" t="s">
        <v>349</v>
      </c>
      <c r="D130" s="44">
        <v>130</v>
      </c>
      <c r="E130" s="42" t="s">
        <v>350</v>
      </c>
      <c r="F130" s="46">
        <v>0</v>
      </c>
      <c r="G130" s="36">
        <v>0</v>
      </c>
      <c r="H130" s="46">
        <f>ROUND(D130*F130,0)</f>
        <v>0</v>
      </c>
      <c r="I130" s="44">
        <f>ROUND(D130*G130,0)</f>
        <v>0</v>
      </c>
    </row>
    <row r="131" spans="1:9" ht="14.25">
      <c r="A131" s="41"/>
      <c r="B131" s="42"/>
      <c r="C131" s="45"/>
      <c r="D131" s="44"/>
      <c r="E131" s="42"/>
      <c r="F131" s="44"/>
      <c r="G131" s="44"/>
      <c r="H131" s="44"/>
      <c r="I131" s="44"/>
    </row>
    <row r="132" spans="1:9" ht="117">
      <c r="A132" s="41">
        <v>54</v>
      </c>
      <c r="B132" s="42" t="s">
        <v>351</v>
      </c>
      <c r="C132" s="45" t="s">
        <v>352</v>
      </c>
      <c r="D132" s="44">
        <v>1</v>
      </c>
      <c r="E132" s="42" t="s">
        <v>19</v>
      </c>
      <c r="F132" s="36">
        <v>0</v>
      </c>
      <c r="G132" s="36">
        <v>0</v>
      </c>
      <c r="H132" s="44">
        <f>ROUND(D132*F132,0)</f>
        <v>0</v>
      </c>
      <c r="I132" s="44">
        <f>ROUND(D132*G132,0)</f>
        <v>0</v>
      </c>
    </row>
    <row r="133" spans="1:9" ht="14.25">
      <c r="A133" s="41"/>
      <c r="B133" s="42"/>
      <c r="C133" s="45"/>
      <c r="D133" s="44"/>
      <c r="E133" s="42"/>
      <c r="F133" s="44"/>
      <c r="G133" s="44"/>
      <c r="H133" s="44"/>
      <c r="I133" s="44"/>
    </row>
    <row r="134" spans="1:9" ht="51.75">
      <c r="A134" s="41">
        <v>55</v>
      </c>
      <c r="B134" s="42" t="s">
        <v>353</v>
      </c>
      <c r="C134" s="45" t="s">
        <v>354</v>
      </c>
      <c r="D134" s="44">
        <v>1</v>
      </c>
      <c r="E134" s="42" t="s">
        <v>23</v>
      </c>
      <c r="F134" s="36">
        <v>0</v>
      </c>
      <c r="G134" s="36">
        <v>0</v>
      </c>
      <c r="H134" s="44">
        <f>ROUND(D134*F134,0)</f>
        <v>0</v>
      </c>
      <c r="I134" s="44">
        <f>ROUND(D134*G134,0)</f>
        <v>0</v>
      </c>
    </row>
    <row r="135" spans="1:9" ht="14.25">
      <c r="A135" s="41"/>
      <c r="B135" s="42"/>
      <c r="C135" s="45"/>
      <c r="D135" s="44"/>
      <c r="E135" s="42"/>
      <c r="F135" s="44"/>
      <c r="G135" s="44"/>
      <c r="H135" s="44"/>
      <c r="I135" s="44"/>
    </row>
    <row r="136" spans="1:9" ht="51.75">
      <c r="A136" s="41">
        <v>56</v>
      </c>
      <c r="B136" s="42" t="s">
        <v>355</v>
      </c>
      <c r="C136" s="45" t="s">
        <v>356</v>
      </c>
      <c r="D136" s="44">
        <v>7</v>
      </c>
      <c r="E136" s="42" t="s">
        <v>23</v>
      </c>
      <c r="F136" s="36">
        <v>0</v>
      </c>
      <c r="G136" s="36">
        <v>0</v>
      </c>
      <c r="H136" s="44">
        <f>ROUND(D136*F136,0)</f>
        <v>0</v>
      </c>
      <c r="I136" s="44">
        <f>ROUND(D136*G136,0)</f>
        <v>0</v>
      </c>
    </row>
    <row r="137" spans="1:9" ht="14.25">
      <c r="A137" s="41"/>
      <c r="B137" s="42"/>
      <c r="C137" s="45"/>
      <c r="D137" s="44"/>
      <c r="E137" s="42"/>
      <c r="F137" s="44"/>
      <c r="G137" s="44"/>
      <c r="H137" s="44"/>
      <c r="I137" s="44"/>
    </row>
    <row r="138" spans="1:9" ht="51.75">
      <c r="A138" s="41">
        <v>57</v>
      </c>
      <c r="B138" s="42" t="s">
        <v>357</v>
      </c>
      <c r="C138" s="45" t="s">
        <v>358</v>
      </c>
      <c r="D138" s="44">
        <v>7</v>
      </c>
      <c r="E138" s="42" t="s">
        <v>23</v>
      </c>
      <c r="F138" s="36">
        <v>0</v>
      </c>
      <c r="G138" s="36">
        <v>0</v>
      </c>
      <c r="H138" s="44">
        <f>ROUND(D138*F138,0)</f>
        <v>0</v>
      </c>
      <c r="I138" s="44">
        <f>ROUND(D138*G138,0)</f>
        <v>0</v>
      </c>
    </row>
    <row r="139" spans="1:9" ht="14.25">
      <c r="A139" s="41"/>
      <c r="B139" s="42"/>
      <c r="C139" s="45"/>
      <c r="D139" s="44"/>
      <c r="E139" s="42"/>
      <c r="F139" s="44"/>
      <c r="G139" s="44"/>
      <c r="H139" s="44"/>
      <c r="I139" s="44"/>
    </row>
    <row r="140" spans="1:9" ht="51.75">
      <c r="A140" s="41">
        <v>58</v>
      </c>
      <c r="B140" s="42" t="s">
        <v>359</v>
      </c>
      <c r="C140" s="45" t="s">
        <v>360</v>
      </c>
      <c r="D140" s="44">
        <v>6</v>
      </c>
      <c r="E140" s="42" t="s">
        <v>23</v>
      </c>
      <c r="F140" s="36">
        <v>0</v>
      </c>
      <c r="G140" s="36">
        <v>0</v>
      </c>
      <c r="H140" s="44">
        <f>ROUND(D140*F140,0)</f>
        <v>0</v>
      </c>
      <c r="I140" s="44">
        <f>ROUND(D140*G140,0)</f>
        <v>0</v>
      </c>
    </row>
    <row r="141" spans="1:9" ht="14.25">
      <c r="A141" s="41"/>
      <c r="B141" s="42"/>
      <c r="C141" s="45"/>
      <c r="D141" s="44"/>
      <c r="E141" s="42"/>
      <c r="F141" s="44"/>
      <c r="G141" s="44"/>
      <c r="H141" s="44"/>
      <c r="I141" s="44"/>
    </row>
    <row r="142" spans="1:9" ht="51.75">
      <c r="A142" s="41">
        <v>59</v>
      </c>
      <c r="B142" s="42" t="s">
        <v>361</v>
      </c>
      <c r="C142" s="45" t="s">
        <v>362</v>
      </c>
      <c r="D142" s="44">
        <v>5</v>
      </c>
      <c r="E142" s="42" t="s">
        <v>23</v>
      </c>
      <c r="F142" s="36">
        <v>0</v>
      </c>
      <c r="G142" s="36">
        <v>0</v>
      </c>
      <c r="H142" s="44">
        <f>ROUND(D142*F142,0)</f>
        <v>0</v>
      </c>
      <c r="I142" s="44">
        <f>ROUND(D142*G142,0)</f>
        <v>0</v>
      </c>
    </row>
    <row r="143" spans="1:9" ht="14.25">
      <c r="A143" s="41"/>
      <c r="B143" s="42"/>
      <c r="C143" s="45"/>
      <c r="D143" s="44"/>
      <c r="E143" s="42"/>
      <c r="F143" s="44"/>
      <c r="G143" s="44"/>
      <c r="H143" s="44"/>
      <c r="I143" s="44"/>
    </row>
    <row r="144" spans="1:9" ht="78">
      <c r="A144" s="41">
        <v>60</v>
      </c>
      <c r="B144" s="42" t="s">
        <v>363</v>
      </c>
      <c r="C144" s="45" t="s">
        <v>364</v>
      </c>
      <c r="D144" s="44">
        <v>4</v>
      </c>
      <c r="E144" s="42" t="s">
        <v>23</v>
      </c>
      <c r="F144" s="36">
        <v>0</v>
      </c>
      <c r="G144" s="36">
        <v>0</v>
      </c>
      <c r="H144" s="44">
        <f>ROUND(D144*F144,0)</f>
        <v>0</v>
      </c>
      <c r="I144" s="44">
        <f>ROUND(D144*G144,0)</f>
        <v>0</v>
      </c>
    </row>
    <row r="145" spans="1:9" ht="14.25">
      <c r="A145" s="41"/>
      <c r="B145" s="42"/>
      <c r="C145" s="45"/>
      <c r="D145" s="44"/>
      <c r="E145" s="42"/>
      <c r="F145" s="44"/>
      <c r="G145" s="44"/>
      <c r="H145" s="44"/>
      <c r="I145" s="44"/>
    </row>
    <row r="146" spans="1:9" ht="103.5">
      <c r="A146" s="41">
        <v>61</v>
      </c>
      <c r="B146" s="42" t="s">
        <v>365</v>
      </c>
      <c r="C146" s="45" t="s">
        <v>366</v>
      </c>
      <c r="D146" s="44">
        <v>1</v>
      </c>
      <c r="E146" s="42" t="s">
        <v>23</v>
      </c>
      <c r="F146" s="36">
        <v>0</v>
      </c>
      <c r="G146" s="36">
        <v>0</v>
      </c>
      <c r="H146" s="44">
        <f>ROUND(D146*F146,0)</f>
        <v>0</v>
      </c>
      <c r="I146" s="44">
        <f>ROUND(D146*G146,0)</f>
        <v>0</v>
      </c>
    </row>
    <row r="147" spans="1:9" ht="14.25">
      <c r="A147" s="41"/>
      <c r="B147" s="42"/>
      <c r="C147" s="45"/>
      <c r="D147" s="44"/>
      <c r="E147" s="42"/>
      <c r="F147" s="44"/>
      <c r="G147" s="44"/>
      <c r="H147" s="44"/>
      <c r="I147" s="44"/>
    </row>
    <row r="148" spans="1:9" ht="51.75">
      <c r="A148" s="41">
        <v>62</v>
      </c>
      <c r="B148" s="42" t="s">
        <v>367</v>
      </c>
      <c r="C148" s="45" t="s">
        <v>368</v>
      </c>
      <c r="D148" s="44">
        <v>1</v>
      </c>
      <c r="E148" s="42" t="s">
        <v>369</v>
      </c>
      <c r="F148" s="36">
        <v>0</v>
      </c>
      <c r="G148" s="48">
        <v>0</v>
      </c>
      <c r="H148" s="44">
        <f>ROUND(D148*F148,0)</f>
        <v>0</v>
      </c>
      <c r="I148" s="48">
        <f>ROUND(D148*G148,0)</f>
        <v>0</v>
      </c>
    </row>
    <row r="149" spans="1:9" ht="14.25">
      <c r="A149" s="41"/>
      <c r="B149" s="42"/>
      <c r="C149" s="45"/>
      <c r="D149" s="44"/>
      <c r="E149" s="42"/>
      <c r="F149" s="44"/>
      <c r="G149" s="44"/>
      <c r="H149" s="44"/>
      <c r="I149" s="44"/>
    </row>
    <row r="150" spans="1:9" ht="14.25">
      <c r="A150" s="38"/>
      <c r="B150" s="39"/>
      <c r="C150" s="59" t="s">
        <v>17</v>
      </c>
      <c r="D150" s="40"/>
      <c r="E150" s="39"/>
      <c r="F150" s="40"/>
      <c r="G150" s="40"/>
      <c r="H150" s="40">
        <f>ROUND(SUM(H26:H149),0)</f>
        <v>0</v>
      </c>
      <c r="I150" s="40">
        <f>ROUND(SUM(I26:I149),0)</f>
        <v>0</v>
      </c>
    </row>
    <row r="151" spans="6:7" ht="14.25">
      <c r="F151" s="52"/>
      <c r="G151" s="52"/>
    </row>
    <row r="152" spans="1:9" ht="25.5">
      <c r="A152" s="38" t="s">
        <v>2</v>
      </c>
      <c r="B152" s="39" t="s">
        <v>3</v>
      </c>
      <c r="C152" s="59" t="s">
        <v>4</v>
      </c>
      <c r="D152" s="40" t="s">
        <v>5</v>
      </c>
      <c r="E152" s="39" t="s">
        <v>6</v>
      </c>
      <c r="F152" s="33" t="s">
        <v>7</v>
      </c>
      <c r="G152" s="33" t="s">
        <v>8</v>
      </c>
      <c r="H152" s="40" t="s">
        <v>9</v>
      </c>
      <c r="I152" s="40" t="s">
        <v>10</v>
      </c>
    </row>
    <row r="153" spans="1:9" ht="103.5">
      <c r="A153" s="41">
        <v>1</v>
      </c>
      <c r="B153" s="42" t="s">
        <v>370</v>
      </c>
      <c r="C153" s="45" t="s">
        <v>371</v>
      </c>
      <c r="D153" s="44">
        <v>40</v>
      </c>
      <c r="E153" s="42" t="s">
        <v>90</v>
      </c>
      <c r="F153" s="36">
        <v>0</v>
      </c>
      <c r="G153" s="36">
        <v>0</v>
      </c>
      <c r="H153" s="44">
        <f>ROUND(D153*F153,0)</f>
        <v>0</v>
      </c>
      <c r="I153" s="44">
        <f>ROUND(D153*G153,0)</f>
        <v>0</v>
      </c>
    </row>
    <row r="154" spans="1:9" ht="14.25">
      <c r="A154" s="41"/>
      <c r="B154" s="42"/>
      <c r="C154" s="45"/>
      <c r="D154" s="44"/>
      <c r="E154" s="42"/>
      <c r="F154" s="44"/>
      <c r="G154" s="44"/>
      <c r="H154" s="44"/>
      <c r="I154" s="44"/>
    </row>
    <row r="155" spans="1:9" ht="51.75">
      <c r="A155" s="41">
        <v>2</v>
      </c>
      <c r="B155" s="42" t="s">
        <v>372</v>
      </c>
      <c r="C155" s="45" t="s">
        <v>373</v>
      </c>
      <c r="D155" s="44">
        <v>2</v>
      </c>
      <c r="E155" s="42" t="s">
        <v>23</v>
      </c>
      <c r="F155" s="46">
        <v>0</v>
      </c>
      <c r="G155" s="36">
        <v>0</v>
      </c>
      <c r="H155" s="46">
        <f>ROUND(D155*F155,0)</f>
        <v>0</v>
      </c>
      <c r="I155" s="44">
        <f>ROUND(D155*G155,0)</f>
        <v>0</v>
      </c>
    </row>
    <row r="156" spans="1:9" ht="14.25">
      <c r="A156" s="41"/>
      <c r="B156" s="42"/>
      <c r="C156" s="45"/>
      <c r="D156" s="44"/>
      <c r="E156" s="42"/>
      <c r="F156" s="44"/>
      <c r="G156" s="44"/>
      <c r="H156" s="44"/>
      <c r="I156" s="44"/>
    </row>
    <row r="157" spans="1:9" ht="14.25">
      <c r="A157" s="38"/>
      <c r="B157" s="39"/>
      <c r="C157" s="59" t="s">
        <v>17</v>
      </c>
      <c r="D157" s="40"/>
      <c r="E157" s="39"/>
      <c r="F157" s="40"/>
      <c r="G157" s="40"/>
      <c r="H157" s="40">
        <f>ROUND(SUM(H153:H156),0)</f>
        <v>0</v>
      </c>
      <c r="I157" s="40">
        <f>ROUND(SUM(I153:I156),0)</f>
        <v>0</v>
      </c>
    </row>
    <row r="158" spans="1:9" s="57" customFormat="1" ht="13.5">
      <c r="A158" s="58"/>
      <c r="B158" s="58"/>
      <c r="C158" s="60"/>
      <c r="D158" s="58"/>
      <c r="E158" s="58"/>
      <c r="F158" s="58"/>
      <c r="G158" s="58"/>
      <c r="H158" s="58"/>
      <c r="I158" s="58"/>
    </row>
    <row r="159" spans="1:9" s="57" customFormat="1" ht="13.5">
      <c r="A159" s="55"/>
      <c r="B159" s="55"/>
      <c r="C159" s="61" t="s">
        <v>222</v>
      </c>
      <c r="D159" s="55"/>
      <c r="E159" s="55"/>
      <c r="F159" s="55"/>
      <c r="G159" s="55"/>
      <c r="H159" s="55">
        <f>SUM(H4+H23+H150+H157)</f>
        <v>0</v>
      </c>
      <c r="I159" s="55"/>
    </row>
    <row r="160" spans="1:9" s="57" customFormat="1" ht="13.5">
      <c r="A160" s="55"/>
      <c r="B160" s="55"/>
      <c r="C160" s="61" t="s">
        <v>223</v>
      </c>
      <c r="D160" s="55"/>
      <c r="E160" s="55"/>
      <c r="F160" s="55"/>
      <c r="G160" s="55"/>
      <c r="H160" s="55"/>
      <c r="I160" s="55">
        <f>SUM(I4+I23+I150+I157)</f>
        <v>0</v>
      </c>
    </row>
    <row r="161" spans="1:9" s="57" customFormat="1" ht="13.5">
      <c r="A161" s="58"/>
      <c r="B161" s="58"/>
      <c r="C161" s="60"/>
      <c r="D161" s="58"/>
      <c r="E161" s="58"/>
      <c r="H161" s="58"/>
      <c r="I161" s="58"/>
    </row>
    <row r="162" spans="1:9" s="57" customFormat="1" ht="13.5">
      <c r="A162" s="58"/>
      <c r="B162" s="58"/>
      <c r="C162" s="60"/>
      <c r="D162" s="58"/>
      <c r="E162" s="58"/>
      <c r="H162" s="58"/>
      <c r="I162" s="58"/>
    </row>
    <row r="163" spans="1:9" s="57" customFormat="1" ht="13.5">
      <c r="A163" s="58"/>
      <c r="B163" s="58"/>
      <c r="C163" s="60"/>
      <c r="D163" s="58"/>
      <c r="E163" s="58"/>
      <c r="H163" s="58"/>
      <c r="I163" s="58"/>
    </row>
    <row r="164" spans="1:9" s="57" customFormat="1" ht="13.5">
      <c r="A164" s="58"/>
      <c r="B164" s="58"/>
      <c r="C164" s="60"/>
      <c r="D164" s="58"/>
      <c r="E164" s="58"/>
      <c r="H164" s="58"/>
      <c r="I164" s="58"/>
    </row>
    <row r="165" spans="1:9" s="57" customFormat="1" ht="13.5">
      <c r="A165" s="58"/>
      <c r="B165" s="58"/>
      <c r="C165" s="60"/>
      <c r="D165" s="58"/>
      <c r="E165" s="58"/>
      <c r="H165" s="58"/>
      <c r="I165" s="58"/>
    </row>
    <row r="166" spans="1:9" s="57" customFormat="1" ht="13.5">
      <c r="A166" s="58"/>
      <c r="B166" s="58"/>
      <c r="C166" s="60"/>
      <c r="D166" s="58"/>
      <c r="E166" s="58"/>
      <c r="H166" s="58"/>
      <c r="I166" s="58"/>
    </row>
    <row r="167" spans="1:9" s="57" customFormat="1" ht="13.5">
      <c r="A167" s="58"/>
      <c r="B167" s="58"/>
      <c r="C167" s="60"/>
      <c r="D167" s="58"/>
      <c r="E167" s="58"/>
      <c r="H167" s="58"/>
      <c r="I167" s="58"/>
    </row>
    <row r="168" spans="1:9" s="57" customFormat="1" ht="13.5">
      <c r="A168" s="58"/>
      <c r="B168" s="58"/>
      <c r="C168" s="60"/>
      <c r="D168" s="58"/>
      <c r="E168" s="58"/>
      <c r="H168" s="58"/>
      <c r="I168" s="58"/>
    </row>
    <row r="169" spans="1:9" s="57" customFormat="1" ht="13.5">
      <c r="A169" s="58"/>
      <c r="B169" s="58"/>
      <c r="C169" s="60"/>
      <c r="D169" s="58"/>
      <c r="E169" s="58"/>
      <c r="H169" s="58"/>
      <c r="I169" s="58"/>
    </row>
  </sheetData>
  <sheetProtection password="8709" sheet="1" objects="1" scenarios="1" formatColumns="0" formatRows="0"/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13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L14" sqref="L14"/>
    </sheetView>
  </sheetViews>
  <sheetFormatPr defaultColWidth="9.140625" defaultRowHeight="15"/>
  <cols>
    <col min="1" max="2" width="9.140625" style="52" customWidth="1"/>
    <col min="3" max="3" width="28.140625" style="52" customWidth="1"/>
    <col min="4" max="5" width="9.140625" style="52" customWidth="1"/>
    <col min="6" max="6" width="8.8515625" style="49" customWidth="1"/>
    <col min="7" max="7" width="9.140625" style="49" customWidth="1"/>
    <col min="8" max="9" width="9.140625" style="52" customWidth="1"/>
    <col min="10" max="16384" width="9.140625" style="49" customWidth="1"/>
  </cols>
  <sheetData>
    <row r="1" spans="1:9" ht="25.5">
      <c r="A1" s="38" t="s">
        <v>2</v>
      </c>
      <c r="B1" s="39" t="s">
        <v>3</v>
      </c>
      <c r="C1" s="39" t="s">
        <v>4</v>
      </c>
      <c r="D1" s="40" t="s">
        <v>5</v>
      </c>
      <c r="E1" s="39" t="s">
        <v>6</v>
      </c>
      <c r="F1" s="33" t="s">
        <v>7</v>
      </c>
      <c r="G1" s="33" t="s">
        <v>8</v>
      </c>
      <c r="H1" s="40" t="s">
        <v>9</v>
      </c>
      <c r="I1" s="40" t="s">
        <v>10</v>
      </c>
    </row>
    <row r="2" spans="1:9" ht="43.5" customHeight="1">
      <c r="A2" s="41">
        <v>1</v>
      </c>
      <c r="B2" s="42" t="s">
        <v>22</v>
      </c>
      <c r="C2" s="43" t="s">
        <v>24</v>
      </c>
      <c r="D2" s="44">
        <v>1</v>
      </c>
      <c r="E2" s="42" t="s">
        <v>23</v>
      </c>
      <c r="F2" s="46">
        <v>0</v>
      </c>
      <c r="G2" s="36">
        <v>0</v>
      </c>
      <c r="H2" s="46">
        <f>ROUND(D2*F2,0)</f>
        <v>0</v>
      </c>
      <c r="I2" s="44">
        <f>ROUND(D2*G2,0)</f>
        <v>0</v>
      </c>
    </row>
    <row r="3" spans="1:9" ht="14.25">
      <c r="A3" s="41"/>
      <c r="B3" s="42"/>
      <c r="C3" s="42"/>
      <c r="D3" s="44"/>
      <c r="E3" s="42"/>
      <c r="F3" s="44"/>
      <c r="G3" s="44"/>
      <c r="H3" s="44"/>
      <c r="I3" s="44"/>
    </row>
    <row r="4" spans="1:9" ht="30.75" customHeight="1">
      <c r="A4" s="41">
        <v>2</v>
      </c>
      <c r="B4" s="42" t="s">
        <v>25</v>
      </c>
      <c r="C4" s="43" t="s">
        <v>603</v>
      </c>
      <c r="D4" s="44">
        <v>200</v>
      </c>
      <c r="E4" s="42" t="s">
        <v>19</v>
      </c>
      <c r="F4" s="46">
        <v>0</v>
      </c>
      <c r="G4" s="36">
        <v>0</v>
      </c>
      <c r="H4" s="46">
        <f>ROUND(D4*F4,0)</f>
        <v>0</v>
      </c>
      <c r="I4" s="44">
        <f>ROUND(D4*G4,0)</f>
        <v>0</v>
      </c>
    </row>
    <row r="5" spans="1:9" ht="14.25">
      <c r="A5" s="41"/>
      <c r="B5" s="42"/>
      <c r="C5" s="42"/>
      <c r="D5" s="44"/>
      <c r="E5" s="42"/>
      <c r="F5" s="44"/>
      <c r="G5" s="44"/>
      <c r="H5" s="44"/>
      <c r="I5" s="44"/>
    </row>
    <row r="6" spans="1:9" ht="57.75" customHeight="1">
      <c r="A6" s="41">
        <v>3</v>
      </c>
      <c r="B6" s="42" t="s">
        <v>26</v>
      </c>
      <c r="C6" s="43" t="s">
        <v>28</v>
      </c>
      <c r="D6" s="44">
        <v>150</v>
      </c>
      <c r="E6" s="42" t="s">
        <v>27</v>
      </c>
      <c r="F6" s="46">
        <v>0</v>
      </c>
      <c r="G6" s="36">
        <v>0</v>
      </c>
      <c r="H6" s="46">
        <f>ROUND(D6*F6,0)</f>
        <v>0</v>
      </c>
      <c r="I6" s="44">
        <f>ROUND(D6*G6,0)</f>
        <v>0</v>
      </c>
    </row>
    <row r="7" spans="1:9" ht="14.25">
      <c r="A7" s="41"/>
      <c r="B7" s="42"/>
      <c r="C7" s="42"/>
      <c r="D7" s="44"/>
      <c r="E7" s="42"/>
      <c r="F7" s="44"/>
      <c r="G7" s="44"/>
      <c r="H7" s="44"/>
      <c r="I7" s="44"/>
    </row>
    <row r="8" spans="1:9" ht="56.25" customHeight="1">
      <c r="A8" s="41">
        <v>4</v>
      </c>
      <c r="B8" s="42" t="s">
        <v>31</v>
      </c>
      <c r="C8" s="43" t="s">
        <v>32</v>
      </c>
      <c r="D8" s="44">
        <v>500</v>
      </c>
      <c r="E8" s="42" t="s">
        <v>19</v>
      </c>
      <c r="F8" s="46">
        <v>0</v>
      </c>
      <c r="G8" s="36">
        <v>0</v>
      </c>
      <c r="H8" s="46">
        <f>ROUND(D8*F8,0)</f>
        <v>0</v>
      </c>
      <c r="I8" s="44">
        <f>ROUND(D8*G8,0)</f>
        <v>0</v>
      </c>
    </row>
    <row r="9" spans="1:9" ht="14.25">
      <c r="A9" s="41"/>
      <c r="B9" s="42"/>
      <c r="C9" s="42"/>
      <c r="D9" s="44"/>
      <c r="E9" s="42"/>
      <c r="F9" s="44"/>
      <c r="G9" s="44"/>
      <c r="H9" s="44"/>
      <c r="I9" s="44"/>
    </row>
    <row r="10" spans="1:9" ht="18.75" customHeight="1">
      <c r="A10" s="38"/>
      <c r="B10" s="39"/>
      <c r="C10" s="39" t="s">
        <v>17</v>
      </c>
      <c r="D10" s="40"/>
      <c r="E10" s="39"/>
      <c r="F10" s="40"/>
      <c r="G10" s="40"/>
      <c r="H10" s="47">
        <f>ROUND(SUM(H2:H9),0)</f>
        <v>0</v>
      </c>
      <c r="I10" s="40">
        <f>ROUND(SUM(I2:I9),0)</f>
        <v>0</v>
      </c>
    </row>
    <row r="11" spans="6:7" ht="14.25">
      <c r="F11" s="52"/>
      <c r="G11" s="52"/>
    </row>
    <row r="12" spans="1:9" ht="25.5">
      <c r="A12" s="38" t="s">
        <v>2</v>
      </c>
      <c r="B12" s="39" t="s">
        <v>3</v>
      </c>
      <c r="C12" s="39" t="s">
        <v>4</v>
      </c>
      <c r="D12" s="40" t="s">
        <v>5</v>
      </c>
      <c r="E12" s="39" t="s">
        <v>6</v>
      </c>
      <c r="F12" s="33" t="s">
        <v>7</v>
      </c>
      <c r="G12" s="33" t="s">
        <v>8</v>
      </c>
      <c r="H12" s="40" t="s">
        <v>9</v>
      </c>
      <c r="I12" s="40" t="s">
        <v>10</v>
      </c>
    </row>
    <row r="13" spans="1:9" ht="25.5">
      <c r="A13" s="41">
        <v>1</v>
      </c>
      <c r="B13" s="42" t="s">
        <v>206</v>
      </c>
      <c r="C13" s="43" t="s">
        <v>207</v>
      </c>
      <c r="D13" s="44">
        <v>50</v>
      </c>
      <c r="E13" s="42" t="s">
        <v>23</v>
      </c>
      <c r="F13" s="36">
        <v>0</v>
      </c>
      <c r="G13" s="36">
        <v>0</v>
      </c>
      <c r="H13" s="44">
        <f>ROUND(D13*F13,0)</f>
        <v>0</v>
      </c>
      <c r="I13" s="44">
        <f>ROUND(D13*G13,0)</f>
        <v>0</v>
      </c>
    </row>
    <row r="14" spans="1:9" ht="14.25">
      <c r="A14" s="41"/>
      <c r="B14" s="42"/>
      <c r="C14" s="42"/>
      <c r="D14" s="44"/>
      <c r="E14" s="42"/>
      <c r="F14" s="44"/>
      <c r="G14" s="44"/>
      <c r="H14" s="44"/>
      <c r="I14" s="44"/>
    </row>
    <row r="15" spans="1:9" ht="64.5">
      <c r="A15" s="41">
        <v>2</v>
      </c>
      <c r="B15" s="42" t="s">
        <v>208</v>
      </c>
      <c r="C15" s="43" t="s">
        <v>209</v>
      </c>
      <c r="D15" s="44">
        <v>50</v>
      </c>
      <c r="E15" s="42" t="s">
        <v>604</v>
      </c>
      <c r="F15" s="36">
        <v>0</v>
      </c>
      <c r="G15" s="36">
        <v>0</v>
      </c>
      <c r="H15" s="44">
        <f>ROUND(D15*F15,0)</f>
        <v>0</v>
      </c>
      <c r="I15" s="44">
        <f>ROUND(D15*G15,0)</f>
        <v>0</v>
      </c>
    </row>
    <row r="16" spans="1:9" ht="14.25">
      <c r="A16" s="41"/>
      <c r="B16" s="42"/>
      <c r="C16" s="42"/>
      <c r="D16" s="44"/>
      <c r="E16" s="42"/>
      <c r="F16" s="44"/>
      <c r="G16" s="44"/>
      <c r="H16" s="44"/>
      <c r="I16" s="44"/>
    </row>
    <row r="17" spans="1:9" ht="14.25">
      <c r="A17" s="38"/>
      <c r="B17" s="39"/>
      <c r="C17" s="39" t="s">
        <v>17</v>
      </c>
      <c r="D17" s="40"/>
      <c r="E17" s="39"/>
      <c r="F17" s="40"/>
      <c r="G17" s="40"/>
      <c r="H17" s="40">
        <f>ROUND(SUM(H13:H16),0)</f>
        <v>0</v>
      </c>
      <c r="I17" s="40">
        <f>ROUND(SUM(I13:I16),0)</f>
        <v>0</v>
      </c>
    </row>
    <row r="18" spans="6:7" ht="14.25">
      <c r="F18" s="52"/>
      <c r="G18" s="52"/>
    </row>
    <row r="19" spans="6:7" ht="14.25">
      <c r="F19" s="52"/>
      <c r="G19" s="52"/>
    </row>
    <row r="20" spans="2:9" ht="14.25">
      <c r="B20" s="55"/>
      <c r="C20" s="55" t="s">
        <v>222</v>
      </c>
      <c r="D20" s="55"/>
      <c r="E20" s="55"/>
      <c r="F20" s="55"/>
      <c r="G20" s="55"/>
      <c r="H20" s="55">
        <f>SUM(H10+H17)</f>
        <v>0</v>
      </c>
      <c r="I20" s="55"/>
    </row>
    <row r="21" spans="2:9" ht="14.25">
      <c r="B21" s="55"/>
      <c r="C21" s="55" t="s">
        <v>223</v>
      </c>
      <c r="D21" s="55"/>
      <c r="E21" s="55"/>
      <c r="F21" s="55"/>
      <c r="G21" s="55"/>
      <c r="H21" s="55"/>
      <c r="I21" s="55">
        <f>SUM(I10+I17)</f>
        <v>0</v>
      </c>
    </row>
    <row r="22" spans="2:9" ht="14.25">
      <c r="B22" s="55"/>
      <c r="C22" s="55"/>
      <c r="D22" s="55"/>
      <c r="E22" s="55"/>
      <c r="F22" s="51"/>
      <c r="G22" s="51"/>
      <c r="H22" s="55"/>
      <c r="I22" s="55"/>
    </row>
  </sheetData>
  <sheetProtection password="8709" sheet="1" objects="1" scenarios="1" formatColumns="0" formatRows="0"/>
  <printOptions/>
  <pageMargins left="0.7" right="0.7" top="0.75" bottom="0.75" header="0.3" footer="0.3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8">
      <selection activeCell="C33" sqref="C33"/>
    </sheetView>
  </sheetViews>
  <sheetFormatPr defaultColWidth="9.140625" defaultRowHeight="15"/>
  <cols>
    <col min="1" max="2" width="9.140625" style="52" customWidth="1"/>
    <col min="3" max="3" width="32.28125" style="52" customWidth="1"/>
    <col min="4" max="5" width="9.140625" style="52" customWidth="1"/>
    <col min="6" max="7" width="9.140625" style="49" customWidth="1"/>
    <col min="8" max="9" width="9.140625" style="52" customWidth="1"/>
    <col min="10" max="16384" width="9.140625" style="49" customWidth="1"/>
  </cols>
  <sheetData>
    <row r="1" spans="1:9" ht="25.5">
      <c r="A1" s="38" t="s">
        <v>2</v>
      </c>
      <c r="B1" s="39" t="s">
        <v>3</v>
      </c>
      <c r="C1" s="39" t="s">
        <v>4</v>
      </c>
      <c r="D1" s="40" t="s">
        <v>5</v>
      </c>
      <c r="E1" s="39" t="s">
        <v>6</v>
      </c>
      <c r="F1" s="33" t="s">
        <v>7</v>
      </c>
      <c r="G1" s="33" t="s">
        <v>8</v>
      </c>
      <c r="H1" s="40" t="s">
        <v>9</v>
      </c>
      <c r="I1" s="40" t="s">
        <v>10</v>
      </c>
    </row>
    <row r="2" spans="1:9" ht="33" customHeight="1">
      <c r="A2" s="41">
        <v>1</v>
      </c>
      <c r="B2" s="42" t="s">
        <v>33</v>
      </c>
      <c r="C2" s="43" t="s">
        <v>34</v>
      </c>
      <c r="D2" s="44">
        <v>114.39</v>
      </c>
      <c r="E2" s="42" t="s">
        <v>19</v>
      </c>
      <c r="F2" s="46">
        <v>0</v>
      </c>
      <c r="G2" s="36">
        <v>0</v>
      </c>
      <c r="H2" s="46">
        <f>ROUND(D2*F2,0)</f>
        <v>0</v>
      </c>
      <c r="I2" s="44">
        <f>ROUND(D2*G2,0)</f>
        <v>0</v>
      </c>
    </row>
    <row r="3" spans="1:9" ht="14.25">
      <c r="A3" s="41"/>
      <c r="B3" s="42"/>
      <c r="C3" s="42"/>
      <c r="D3" s="44"/>
      <c r="E3" s="42"/>
      <c r="F3" s="44"/>
      <c r="G3" s="44"/>
      <c r="H3" s="44"/>
      <c r="I3" s="44"/>
    </row>
    <row r="4" spans="1:9" ht="48" customHeight="1">
      <c r="A4" s="41">
        <v>2</v>
      </c>
      <c r="B4" s="42" t="s">
        <v>35</v>
      </c>
      <c r="C4" s="43" t="s">
        <v>36</v>
      </c>
      <c r="D4" s="44">
        <v>22.87</v>
      </c>
      <c r="E4" s="42" t="s">
        <v>27</v>
      </c>
      <c r="F4" s="46">
        <v>0</v>
      </c>
      <c r="G4" s="36">
        <v>0</v>
      </c>
      <c r="H4" s="46">
        <f>ROUND(D4*F4,0)</f>
        <v>0</v>
      </c>
      <c r="I4" s="44">
        <f>ROUND(D4*G4,0)</f>
        <v>0</v>
      </c>
    </row>
    <row r="5" spans="1:9" ht="14.25">
      <c r="A5" s="41"/>
      <c r="B5" s="42"/>
      <c r="C5" s="42"/>
      <c r="D5" s="44"/>
      <c r="E5" s="42"/>
      <c r="F5" s="44"/>
      <c r="G5" s="44"/>
      <c r="H5" s="44"/>
      <c r="I5" s="44"/>
    </row>
    <row r="6" spans="1:9" ht="46.5" customHeight="1">
      <c r="A6" s="41">
        <v>3</v>
      </c>
      <c r="B6" s="42" t="s">
        <v>41</v>
      </c>
      <c r="C6" s="43" t="s">
        <v>47</v>
      </c>
      <c r="D6" s="44">
        <v>2</v>
      </c>
      <c r="E6" s="42" t="s">
        <v>23</v>
      </c>
      <c r="F6" s="36">
        <v>0</v>
      </c>
      <c r="G6" s="46">
        <v>0</v>
      </c>
      <c r="H6" s="44">
        <f>ROUND(D6*F6,0)</f>
        <v>0</v>
      </c>
      <c r="I6" s="46">
        <f>ROUND(D6*G6,0)</f>
        <v>0</v>
      </c>
    </row>
    <row r="7" spans="1:9" ht="14.25">
      <c r="A7" s="41"/>
      <c r="B7" s="42"/>
      <c r="C7" s="42"/>
      <c r="D7" s="44"/>
      <c r="E7" s="42"/>
      <c r="F7" s="44"/>
      <c r="G7" s="44"/>
      <c r="H7" s="44"/>
      <c r="I7" s="44"/>
    </row>
    <row r="8" spans="1:9" ht="57" customHeight="1">
      <c r="A8" s="41">
        <v>4</v>
      </c>
      <c r="B8" s="42" t="s">
        <v>42</v>
      </c>
      <c r="C8" s="43" t="s">
        <v>43</v>
      </c>
      <c r="D8" s="44">
        <v>10</v>
      </c>
      <c r="E8" s="42" t="s">
        <v>27</v>
      </c>
      <c r="F8" s="46">
        <v>0</v>
      </c>
      <c r="G8" s="36">
        <v>0</v>
      </c>
      <c r="H8" s="46">
        <f>ROUND(D8*F8,0)</f>
        <v>0</v>
      </c>
      <c r="I8" s="44">
        <f>ROUND(D8*G8,0)</f>
        <v>0</v>
      </c>
    </row>
    <row r="9" spans="1:9" ht="14.25">
      <c r="A9" s="41"/>
      <c r="B9" s="42"/>
      <c r="C9" s="42"/>
      <c r="D9" s="44"/>
      <c r="E9" s="42"/>
      <c r="F9" s="44"/>
      <c r="G9" s="44"/>
      <c r="H9" s="44"/>
      <c r="I9" s="44"/>
    </row>
    <row r="10" spans="1:9" ht="22.5" customHeight="1">
      <c r="A10" s="38"/>
      <c r="B10" s="39"/>
      <c r="C10" s="39" t="s">
        <v>17</v>
      </c>
      <c r="D10" s="40"/>
      <c r="E10" s="39"/>
      <c r="F10" s="40"/>
      <c r="G10" s="40"/>
      <c r="H10" s="40">
        <f>ROUND(SUM(H2:H9),0)</f>
        <v>0</v>
      </c>
      <c r="I10" s="40">
        <f>ROUND(SUM(I2:I9),0)</f>
        <v>0</v>
      </c>
    </row>
    <row r="11" spans="6:7" ht="14.25">
      <c r="F11" s="52"/>
      <c r="G11" s="52"/>
    </row>
    <row r="12" spans="1:9" ht="25.5">
      <c r="A12" s="38" t="s">
        <v>2</v>
      </c>
      <c r="B12" s="39" t="s">
        <v>3</v>
      </c>
      <c r="C12" s="39" t="s">
        <v>4</v>
      </c>
      <c r="D12" s="40" t="s">
        <v>5</v>
      </c>
      <c r="E12" s="39" t="s">
        <v>6</v>
      </c>
      <c r="F12" s="33" t="s">
        <v>7</v>
      </c>
      <c r="G12" s="33" t="s">
        <v>8</v>
      </c>
      <c r="H12" s="40" t="s">
        <v>9</v>
      </c>
      <c r="I12" s="40" t="s">
        <v>10</v>
      </c>
    </row>
    <row r="13" spans="1:9" ht="39">
      <c r="A13" s="41">
        <v>1</v>
      </c>
      <c r="B13" s="42" t="s">
        <v>52</v>
      </c>
      <c r="C13" s="43" t="s">
        <v>53</v>
      </c>
      <c r="D13" s="44">
        <v>6.42</v>
      </c>
      <c r="E13" s="42" t="s">
        <v>27</v>
      </c>
      <c r="F13" s="46">
        <v>0</v>
      </c>
      <c r="G13" s="36">
        <v>0</v>
      </c>
      <c r="H13" s="46">
        <f>ROUND(D13*F13,0)</f>
        <v>0</v>
      </c>
      <c r="I13" s="44">
        <f>ROUND(D13*G13,0)</f>
        <v>0</v>
      </c>
    </row>
    <row r="14" spans="1:9" ht="14.25">
      <c r="A14" s="41"/>
      <c r="B14" s="42"/>
      <c r="C14" s="42"/>
      <c r="D14" s="44"/>
      <c r="E14" s="42"/>
      <c r="F14" s="44"/>
      <c r="G14" s="44"/>
      <c r="H14" s="44"/>
      <c r="I14" s="44"/>
    </row>
    <row r="15" spans="1:9" ht="14.25">
      <c r="A15" s="38"/>
      <c r="B15" s="39"/>
      <c r="C15" s="39" t="s">
        <v>17</v>
      </c>
      <c r="D15" s="40"/>
      <c r="E15" s="39"/>
      <c r="F15" s="40"/>
      <c r="G15" s="40"/>
      <c r="H15" s="47">
        <f>ROUND(SUM(H13:H14),0)</f>
        <v>0</v>
      </c>
      <c r="I15" s="40">
        <f>ROUND(SUM(I13:I14),0)</f>
        <v>0</v>
      </c>
    </row>
    <row r="16" spans="6:7" ht="14.25">
      <c r="F16" s="52"/>
      <c r="G16" s="52"/>
    </row>
    <row r="17" spans="1:9" ht="25.5">
      <c r="A17" s="38" t="s">
        <v>2</v>
      </c>
      <c r="B17" s="39" t="s">
        <v>3</v>
      </c>
      <c r="C17" s="39" t="s">
        <v>4</v>
      </c>
      <c r="D17" s="40" t="s">
        <v>5</v>
      </c>
      <c r="E17" s="39" t="s">
        <v>6</v>
      </c>
      <c r="F17" s="33" t="s">
        <v>7</v>
      </c>
      <c r="G17" s="33" t="s">
        <v>8</v>
      </c>
      <c r="H17" s="40" t="s">
        <v>9</v>
      </c>
      <c r="I17" s="40" t="s">
        <v>10</v>
      </c>
    </row>
    <row r="18" spans="1:9" ht="25.5">
      <c r="A18" s="41">
        <v>1</v>
      </c>
      <c r="B18" s="42" t="s">
        <v>187</v>
      </c>
      <c r="C18" s="43" t="s">
        <v>188</v>
      </c>
      <c r="D18" s="44">
        <v>11.4</v>
      </c>
      <c r="E18" s="42" t="s">
        <v>27</v>
      </c>
      <c r="F18" s="36">
        <v>0</v>
      </c>
      <c r="G18" s="36">
        <v>0</v>
      </c>
      <c r="H18" s="44">
        <f>ROUND(D18*F18,0)</f>
        <v>0</v>
      </c>
      <c r="I18" s="44">
        <f>ROUND(D18*G18,0)</f>
        <v>0</v>
      </c>
    </row>
    <row r="19" spans="1:9" ht="14.25">
      <c r="A19" s="41"/>
      <c r="B19" s="42"/>
      <c r="C19" s="42"/>
      <c r="D19" s="44"/>
      <c r="E19" s="42"/>
      <c r="F19" s="44"/>
      <c r="G19" s="44"/>
      <c r="H19" s="44"/>
      <c r="I19" s="44"/>
    </row>
    <row r="20" spans="1:9" ht="14.25">
      <c r="A20" s="38"/>
      <c r="B20" s="39"/>
      <c r="C20" s="39" t="s">
        <v>17</v>
      </c>
      <c r="D20" s="40"/>
      <c r="E20" s="39"/>
      <c r="F20" s="40"/>
      <c r="G20" s="40"/>
      <c r="H20" s="40">
        <f>ROUND(SUM(H18:H19),0)</f>
        <v>0</v>
      </c>
      <c r="I20" s="40">
        <f>ROUND(SUM(I18:I19),0)</f>
        <v>0</v>
      </c>
    </row>
    <row r="21" spans="6:7" ht="14.25">
      <c r="F21" s="52"/>
      <c r="G21" s="52"/>
    </row>
    <row r="22" spans="1:9" ht="25.5">
      <c r="A22" s="38" t="s">
        <v>2</v>
      </c>
      <c r="B22" s="39" t="s">
        <v>3</v>
      </c>
      <c r="C22" s="39" t="s">
        <v>4</v>
      </c>
      <c r="D22" s="40" t="s">
        <v>5</v>
      </c>
      <c r="E22" s="39" t="s">
        <v>6</v>
      </c>
      <c r="F22" s="33" t="s">
        <v>7</v>
      </c>
      <c r="G22" s="33" t="s">
        <v>8</v>
      </c>
      <c r="H22" s="40" t="s">
        <v>9</v>
      </c>
      <c r="I22" s="40" t="s">
        <v>10</v>
      </c>
    </row>
    <row r="23" spans="1:9" ht="103.5">
      <c r="A23" s="41">
        <v>1</v>
      </c>
      <c r="B23" s="42" t="s">
        <v>189</v>
      </c>
      <c r="C23" s="43" t="s">
        <v>190</v>
      </c>
      <c r="D23" s="44">
        <v>101</v>
      </c>
      <c r="E23" s="42" t="s">
        <v>90</v>
      </c>
      <c r="F23" s="36">
        <v>0</v>
      </c>
      <c r="G23" s="36">
        <v>0</v>
      </c>
      <c r="H23" s="44">
        <f>ROUND(D23*F23,0)</f>
        <v>0</v>
      </c>
      <c r="I23" s="44">
        <f>ROUND(D23*G23,0)</f>
        <v>0</v>
      </c>
    </row>
    <row r="24" spans="1:9" ht="27.75">
      <c r="A24" s="41"/>
      <c r="B24" s="42"/>
      <c r="C24" s="43" t="s">
        <v>195</v>
      </c>
      <c r="D24" s="44"/>
      <c r="E24" s="42"/>
      <c r="F24" s="44"/>
      <c r="G24" s="44"/>
      <c r="H24" s="44"/>
      <c r="I24" s="44"/>
    </row>
    <row r="25" spans="1:9" ht="14.25">
      <c r="A25" s="41"/>
      <c r="B25" s="42"/>
      <c r="C25" s="42"/>
      <c r="D25" s="44"/>
      <c r="E25" s="42"/>
      <c r="F25" s="44"/>
      <c r="G25" s="44"/>
      <c r="H25" s="44"/>
      <c r="I25" s="44"/>
    </row>
    <row r="26" spans="1:9" ht="51.75">
      <c r="A26" s="41">
        <v>2</v>
      </c>
      <c r="B26" s="42" t="s">
        <v>191</v>
      </c>
      <c r="C26" s="43" t="s">
        <v>192</v>
      </c>
      <c r="D26" s="44">
        <v>22.87</v>
      </c>
      <c r="E26" s="42" t="s">
        <v>27</v>
      </c>
      <c r="F26" s="36">
        <v>0</v>
      </c>
      <c r="G26" s="36">
        <v>0</v>
      </c>
      <c r="H26" s="44">
        <f>ROUND(D26*F26,0)</f>
        <v>0</v>
      </c>
      <c r="I26" s="44">
        <f>ROUND(D26*G26,0)</f>
        <v>0</v>
      </c>
    </row>
    <row r="27" spans="1:9" ht="14.25">
      <c r="A27" s="41"/>
      <c r="B27" s="42"/>
      <c r="C27" s="42"/>
      <c r="D27" s="44"/>
      <c r="E27" s="42"/>
      <c r="F27" s="44"/>
      <c r="G27" s="44"/>
      <c r="H27" s="44"/>
      <c r="I27" s="44"/>
    </row>
    <row r="28" spans="1:9" ht="51.75">
      <c r="A28" s="41">
        <v>3</v>
      </c>
      <c r="B28" s="42" t="s">
        <v>193</v>
      </c>
      <c r="C28" s="43" t="s">
        <v>194</v>
      </c>
      <c r="D28" s="44">
        <v>114.39</v>
      </c>
      <c r="E28" s="42" t="s">
        <v>19</v>
      </c>
      <c r="F28" s="36">
        <v>0</v>
      </c>
      <c r="G28" s="36">
        <v>0</v>
      </c>
      <c r="H28" s="44">
        <f>ROUND(D28*F28,0)</f>
        <v>0</v>
      </c>
      <c r="I28" s="44">
        <f>ROUND(D28*G28,0)</f>
        <v>0</v>
      </c>
    </row>
    <row r="29" spans="1:9" ht="14.25">
      <c r="A29" s="41"/>
      <c r="B29" s="42"/>
      <c r="C29" s="42"/>
      <c r="D29" s="44"/>
      <c r="E29" s="42"/>
      <c r="F29" s="44"/>
      <c r="G29" s="44"/>
      <c r="H29" s="44"/>
      <c r="I29" s="44"/>
    </row>
    <row r="30" spans="1:9" ht="14.25">
      <c r="A30" s="38"/>
      <c r="B30" s="39"/>
      <c r="C30" s="39" t="s">
        <v>17</v>
      </c>
      <c r="D30" s="40"/>
      <c r="E30" s="39"/>
      <c r="F30" s="40"/>
      <c r="G30" s="40"/>
      <c r="H30" s="40">
        <f>ROUND(SUM(H23:H29),0)</f>
        <v>0</v>
      </c>
      <c r="I30" s="40">
        <f>ROUND(SUM(I23:I29),0)</f>
        <v>0</v>
      </c>
    </row>
    <row r="31" spans="6:7" ht="14.25">
      <c r="F31" s="52"/>
      <c r="G31" s="52"/>
    </row>
    <row r="32" spans="2:10" ht="14.25">
      <c r="B32" s="58"/>
      <c r="C32" s="55" t="s">
        <v>222</v>
      </c>
      <c r="D32" s="55"/>
      <c r="E32" s="55"/>
      <c r="F32" s="55"/>
      <c r="G32" s="55"/>
      <c r="H32" s="55">
        <f>SUM(G10:H10+H15+H20+H30)</f>
        <v>0</v>
      </c>
      <c r="I32" s="55"/>
      <c r="J32" s="57"/>
    </row>
    <row r="33" spans="2:10" ht="14.25">
      <c r="B33" s="58"/>
      <c r="C33" s="55" t="s">
        <v>223</v>
      </c>
      <c r="D33" s="55"/>
      <c r="E33" s="55"/>
      <c r="F33" s="55"/>
      <c r="G33" s="55"/>
      <c r="H33" s="55"/>
      <c r="I33" s="55">
        <f>SUM(I10+I15+I20+I30)</f>
        <v>0</v>
      </c>
      <c r="J33" s="57"/>
    </row>
    <row r="34" spans="2:10" ht="14.25">
      <c r="B34" s="58"/>
      <c r="C34" s="55"/>
      <c r="D34" s="55"/>
      <c r="E34" s="55"/>
      <c r="F34" s="51"/>
      <c r="G34" s="51"/>
      <c r="H34" s="55"/>
      <c r="I34" s="55"/>
      <c r="J34" s="57"/>
    </row>
  </sheetData>
  <sheetProtection password="8709" sheet="1" objects="1" scenarios="1" formatColumns="0" formatRows="0"/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4"/>
  <sheetViews>
    <sheetView zoomScale="85" zoomScaleNormal="85" zoomScalePageLayoutView="0" workbookViewId="0" topLeftCell="A5">
      <selection activeCell="H22" sqref="H22"/>
    </sheetView>
  </sheetViews>
  <sheetFormatPr defaultColWidth="9.140625" defaultRowHeight="15"/>
  <cols>
    <col min="1" max="2" width="9.140625" style="52" customWidth="1"/>
    <col min="3" max="3" width="26.28125" style="52" customWidth="1"/>
    <col min="4" max="5" width="9.140625" style="52" customWidth="1"/>
    <col min="6" max="7" width="9.140625" style="49" customWidth="1"/>
    <col min="8" max="8" width="9.140625" style="52" customWidth="1"/>
    <col min="9" max="9" width="9.7109375" style="52" customWidth="1"/>
    <col min="10" max="16384" width="9.140625" style="49" customWidth="1"/>
  </cols>
  <sheetData>
    <row r="2" spans="1:9" ht="25.5">
      <c r="A2" s="38" t="s">
        <v>2</v>
      </c>
      <c r="B2" s="39" t="s">
        <v>3</v>
      </c>
      <c r="C2" s="39" t="s">
        <v>4</v>
      </c>
      <c r="D2" s="40" t="s">
        <v>5</v>
      </c>
      <c r="E2" s="39" t="s">
        <v>6</v>
      </c>
      <c r="F2" s="33" t="s">
        <v>7</v>
      </c>
      <c r="G2" s="33" t="s">
        <v>8</v>
      </c>
      <c r="H2" s="40" t="s">
        <v>9</v>
      </c>
      <c r="I2" s="40" t="s">
        <v>10</v>
      </c>
    </row>
    <row r="3" spans="1:9" ht="47.25" customHeight="1">
      <c r="A3" s="41">
        <v>1</v>
      </c>
      <c r="B3" s="42" t="s">
        <v>606</v>
      </c>
      <c r="C3" s="43" t="s">
        <v>614</v>
      </c>
      <c r="D3" s="44">
        <v>1</v>
      </c>
      <c r="E3" s="42" t="s">
        <v>605</v>
      </c>
      <c r="F3" s="36">
        <v>0</v>
      </c>
      <c r="G3" s="36">
        <v>0</v>
      </c>
      <c r="H3" s="44">
        <f>ROUND(D3*F3,0)</f>
        <v>0</v>
      </c>
      <c r="I3" s="44">
        <f>ROUND(D3*G3,0)</f>
        <v>0</v>
      </c>
    </row>
    <row r="4" spans="1:9" ht="15" customHeight="1" hidden="1">
      <c r="A4" s="41"/>
      <c r="B4" s="42"/>
      <c r="C4" s="42"/>
      <c r="D4" s="44"/>
      <c r="E4" s="42"/>
      <c r="F4" s="36"/>
      <c r="G4" s="36"/>
      <c r="H4" s="44"/>
      <c r="I4" s="44"/>
    </row>
    <row r="5" spans="3:10" ht="14.25">
      <c r="C5" s="55"/>
      <c r="D5" s="55"/>
      <c r="E5" s="55"/>
      <c r="F5" s="55"/>
      <c r="G5" s="55"/>
      <c r="H5" s="55"/>
      <c r="I5" s="55"/>
      <c r="J5" s="51"/>
    </row>
    <row r="6" spans="1:10" ht="15" customHeight="1">
      <c r="A6" s="56" t="s">
        <v>460</v>
      </c>
      <c r="B6" s="56"/>
      <c r="C6" s="56"/>
      <c r="D6" s="56"/>
      <c r="E6" s="56"/>
      <c r="F6" s="56"/>
      <c r="G6" s="53"/>
      <c r="H6" s="53"/>
      <c r="I6" s="53"/>
      <c r="J6" s="51"/>
    </row>
    <row r="7" spans="1:10" ht="51.75">
      <c r="A7" s="41">
        <v>1</v>
      </c>
      <c r="B7" s="42" t="s">
        <v>461</v>
      </c>
      <c r="C7" s="43" t="s">
        <v>462</v>
      </c>
      <c r="D7" s="44">
        <v>1</v>
      </c>
      <c r="E7" s="42" t="s">
        <v>400</v>
      </c>
      <c r="F7" s="36">
        <v>0</v>
      </c>
      <c r="G7" s="36">
        <v>0</v>
      </c>
      <c r="H7" s="44">
        <f>ROUND(D7*F7,0)</f>
        <v>0</v>
      </c>
      <c r="I7" s="44">
        <f>ROUND(D7*G7,0)</f>
        <v>0</v>
      </c>
      <c r="J7" s="51"/>
    </row>
    <row r="8" spans="1:10" ht="14.25">
      <c r="A8" s="41"/>
      <c r="B8" s="42"/>
      <c r="C8" s="42"/>
      <c r="D8" s="44"/>
      <c r="E8" s="42"/>
      <c r="F8" s="44"/>
      <c r="G8" s="44"/>
      <c r="H8" s="44"/>
      <c r="I8" s="44"/>
      <c r="J8" s="51"/>
    </row>
    <row r="9" spans="1:9" ht="64.5">
      <c r="A9" s="41">
        <v>2</v>
      </c>
      <c r="B9" s="42" t="s">
        <v>463</v>
      </c>
      <c r="C9" s="43" t="s">
        <v>464</v>
      </c>
      <c r="D9" s="44">
        <v>1</v>
      </c>
      <c r="E9" s="42" t="s">
        <v>400</v>
      </c>
      <c r="F9" s="36">
        <v>0</v>
      </c>
      <c r="G9" s="46">
        <v>0</v>
      </c>
      <c r="H9" s="44">
        <f>ROUND(D9*F9,0)</f>
        <v>0</v>
      </c>
      <c r="I9" s="46">
        <f>ROUND(D9*G9,0)</f>
        <v>0</v>
      </c>
    </row>
    <row r="10" spans="1:9" ht="14.25">
      <c r="A10" s="41"/>
      <c r="B10" s="42"/>
      <c r="C10" s="42"/>
      <c r="D10" s="44"/>
      <c r="E10" s="42"/>
      <c r="F10" s="44"/>
      <c r="G10" s="44"/>
      <c r="H10" s="44"/>
      <c r="I10" s="44"/>
    </row>
    <row r="11" spans="1:9" ht="64.5">
      <c r="A11" s="41">
        <v>3</v>
      </c>
      <c r="B11" s="42" t="s">
        <v>465</v>
      </c>
      <c r="C11" s="43" t="s">
        <v>466</v>
      </c>
      <c r="D11" s="44">
        <v>1</v>
      </c>
      <c r="E11" s="42" t="s">
        <v>400</v>
      </c>
      <c r="F11" s="36">
        <v>0</v>
      </c>
      <c r="G11" s="36">
        <v>0</v>
      </c>
      <c r="H11" s="44">
        <f>ROUND(D11*F11,0)</f>
        <v>0</v>
      </c>
      <c r="I11" s="44">
        <f>ROUND(D11*G11,0)</f>
        <v>0</v>
      </c>
    </row>
    <row r="12" spans="1:9" ht="14.25">
      <c r="A12" s="41"/>
      <c r="B12" s="42"/>
      <c r="C12" s="42"/>
      <c r="D12" s="44"/>
      <c r="E12" s="42"/>
      <c r="F12" s="44"/>
      <c r="G12" s="44"/>
      <c r="H12" s="44"/>
      <c r="I12" s="44"/>
    </row>
    <row r="13" spans="1:9" ht="64.5">
      <c r="A13" s="41">
        <v>4</v>
      </c>
      <c r="B13" s="42" t="s">
        <v>467</v>
      </c>
      <c r="C13" s="43" t="s">
        <v>468</v>
      </c>
      <c r="D13" s="44">
        <v>2</v>
      </c>
      <c r="E13" s="42" t="s">
        <v>400</v>
      </c>
      <c r="F13" s="36">
        <v>0</v>
      </c>
      <c r="G13" s="36">
        <v>0</v>
      </c>
      <c r="H13" s="44">
        <f>ROUND(D13*F13,0)</f>
        <v>0</v>
      </c>
      <c r="I13" s="44">
        <f>ROUND(D13*G13,0)</f>
        <v>0</v>
      </c>
    </row>
    <row r="14" spans="1:9" ht="14.25">
      <c r="A14" s="41"/>
      <c r="B14" s="42"/>
      <c r="C14" s="42"/>
      <c r="D14" s="44"/>
      <c r="E14" s="42"/>
      <c r="F14" s="44"/>
      <c r="G14" s="44"/>
      <c r="H14" s="44"/>
      <c r="I14" s="44"/>
    </row>
    <row r="15" spans="1:9" ht="64.5">
      <c r="A15" s="41">
        <v>5</v>
      </c>
      <c r="B15" s="42" t="s">
        <v>469</v>
      </c>
      <c r="C15" s="43" t="s">
        <v>470</v>
      </c>
      <c r="D15" s="44">
        <v>2</v>
      </c>
      <c r="E15" s="42" t="s">
        <v>400</v>
      </c>
      <c r="F15" s="36">
        <v>0</v>
      </c>
      <c r="G15" s="36">
        <v>0</v>
      </c>
      <c r="H15" s="44">
        <f>ROUND(D15*F15,0)</f>
        <v>0</v>
      </c>
      <c r="I15" s="44">
        <f>ROUND(D15*G15,0)</f>
        <v>0</v>
      </c>
    </row>
    <row r="16" spans="1:9" ht="14.25">
      <c r="A16" s="41"/>
      <c r="B16" s="42"/>
      <c r="C16" s="42"/>
      <c r="D16" s="44"/>
      <c r="E16" s="42"/>
      <c r="F16" s="44"/>
      <c r="G16" s="44"/>
      <c r="H16" s="44"/>
      <c r="I16" s="44"/>
    </row>
    <row r="17" spans="1:9" ht="51.75">
      <c r="A17" s="41">
        <v>6</v>
      </c>
      <c r="B17" s="42" t="s">
        <v>471</v>
      </c>
      <c r="C17" s="43" t="s">
        <v>472</v>
      </c>
      <c r="D17" s="44">
        <v>2</v>
      </c>
      <c r="E17" s="42" t="s">
        <v>400</v>
      </c>
      <c r="F17" s="36">
        <v>0</v>
      </c>
      <c r="G17" s="36">
        <v>0</v>
      </c>
      <c r="H17" s="44">
        <f>ROUND(D17*F17,0)</f>
        <v>0</v>
      </c>
      <c r="I17" s="44">
        <f>ROUND(D17*G17,0)</f>
        <v>0</v>
      </c>
    </row>
    <row r="18" spans="1:9" ht="14.25">
      <c r="A18" s="41"/>
      <c r="B18" s="42"/>
      <c r="C18" s="42"/>
      <c r="D18" s="44"/>
      <c r="E18" s="42"/>
      <c r="F18" s="44"/>
      <c r="G18" s="44"/>
      <c r="H18" s="44"/>
      <c r="I18" s="44"/>
    </row>
    <row r="19" spans="1:9" ht="15" customHeight="1">
      <c r="A19" s="56" t="s">
        <v>473</v>
      </c>
      <c r="B19" s="56"/>
      <c r="C19" s="56"/>
      <c r="D19" s="56"/>
      <c r="E19" s="56"/>
      <c r="F19" s="56"/>
      <c r="G19" s="53"/>
      <c r="H19" s="53"/>
      <c r="I19" s="53"/>
    </row>
    <row r="20" spans="1:9" ht="90.75">
      <c r="A20" s="41">
        <v>7</v>
      </c>
      <c r="B20" s="42" t="s">
        <v>474</v>
      </c>
      <c r="C20" s="43" t="s">
        <v>475</v>
      </c>
      <c r="D20" s="44">
        <v>10</v>
      </c>
      <c r="E20" s="42" t="s">
        <v>412</v>
      </c>
      <c r="F20" s="36">
        <v>0</v>
      </c>
      <c r="G20" s="36">
        <v>0</v>
      </c>
      <c r="H20" s="44">
        <f>ROUND(D20*F20,0)</f>
        <v>0</v>
      </c>
      <c r="I20" s="44">
        <f>ROUND(D20*G20,0)</f>
        <v>0</v>
      </c>
    </row>
    <row r="21" spans="6:7" ht="14.25">
      <c r="F21" s="52"/>
      <c r="G21" s="52"/>
    </row>
    <row r="22" spans="6:9" ht="14.25">
      <c r="F22" s="51" t="s">
        <v>222</v>
      </c>
      <c r="G22" s="51"/>
      <c r="H22" s="55">
        <f>SUM(H3:H21)</f>
        <v>0</v>
      </c>
      <c r="I22" s="55"/>
    </row>
    <row r="23" spans="6:9" ht="14.25">
      <c r="F23" s="51" t="s">
        <v>223</v>
      </c>
      <c r="G23" s="51"/>
      <c r="H23" s="55"/>
      <c r="I23" s="55">
        <f>SUM(I3:I22)</f>
        <v>0</v>
      </c>
    </row>
    <row r="24" spans="6:9" ht="14.25">
      <c r="F24" s="51"/>
      <c r="G24" s="51"/>
      <c r="H24" s="55"/>
      <c r="I24" s="55"/>
    </row>
  </sheetData>
  <sheetProtection password="8709" sheet="1" objects="1" scenarios="1" formatColumns="0" formatRows="0"/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Dr. Esztári Csaba</cp:lastModifiedBy>
  <cp:lastPrinted>2017-02-23T11:04:00Z</cp:lastPrinted>
  <dcterms:created xsi:type="dcterms:W3CDTF">2017-01-11T10:42:21Z</dcterms:created>
  <dcterms:modified xsi:type="dcterms:W3CDTF">2018-04-14T15:44:32Z</dcterms:modified>
  <cp:category/>
  <cp:version/>
  <cp:contentType/>
  <cp:contentStatus/>
</cp:coreProperties>
</file>